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defaultThemeVersion="124226"/>
  <mc:AlternateContent xmlns:mc="http://schemas.openxmlformats.org/markup-compatibility/2006">
    <mc:Choice Requires="x15">
      <x15ac:absPath xmlns:x15ac="http://schemas.microsoft.com/office/spreadsheetml/2010/11/ac" url="C:\Users\doruam\Desktop\INFOREGIO NOU\Consultare publica\OS8.2b_SJU ITI DD _2\82bSJUITIDD_V2\"/>
    </mc:Choice>
  </mc:AlternateContent>
  <xr:revisionPtr revIDLastSave="0" documentId="13_ncr:1_{7235AFB5-C433-4C84-B36A-0D6BD666BCF9}" xr6:coauthVersionLast="43" xr6:coauthVersionMax="43" xr10:uidLastSave="{00000000-0000-0000-0000-000000000000}"/>
  <bookViews>
    <workbookView xWindow="-120" yWindow="-120" windowWidth="29040" windowHeight="15840"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8" i="14" l="1"/>
  <c r="D19" i="14" l="1"/>
  <c r="D17" i="14"/>
  <c r="T20" i="14" l="1"/>
  <c r="H10" i="14"/>
  <c r="I10" i="14"/>
  <c r="D10" i="14" l="1"/>
  <c r="T13" i="14"/>
  <c r="T21" i="14" s="1"/>
  <c r="E19" i="14" l="1"/>
  <c r="B23" i="16" l="1"/>
  <c r="D20" i="16"/>
  <c r="C20" i="16"/>
  <c r="B20" i="16"/>
  <c r="F13" i="14" l="1"/>
  <c r="B15" i="17" l="1"/>
  <c r="C33" i="16"/>
  <c r="C10" i="18" s="1"/>
  <c r="D33" i="16"/>
  <c r="D10" i="18" s="1"/>
  <c r="B33" i="16"/>
  <c r="B10" i="18" s="1"/>
  <c r="C23" i="16"/>
  <c r="D23" i="16"/>
  <c r="D8" i="18" s="1"/>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7" i="14"/>
  <c r="E18" i="14"/>
  <c r="E12"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s="1"/>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0" i="14"/>
  <c r="E11" i="14"/>
  <c r="Z33" i="23"/>
  <c r="I63" i="25"/>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C47" i="19"/>
  <c r="S13" i="14"/>
  <c r="P13" i="14"/>
  <c r="Q13" i="14"/>
  <c r="R13" i="14"/>
  <c r="E13" i="14"/>
  <c r="N13" i="14"/>
  <c r="O13" i="14"/>
  <c r="G13" i="14"/>
  <c r="H13" i="14"/>
  <c r="I13" i="14"/>
  <c r="J13" i="14"/>
  <c r="K13" i="14"/>
  <c r="L13" i="14"/>
  <c r="M13" i="14"/>
  <c r="V30" i="23" l="1"/>
  <c r="V13" i="24" s="1"/>
  <c r="L25" i="18"/>
  <c r="N22" i="24"/>
  <c r="C33" i="23"/>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AE17"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2"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6"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0" i="14"/>
  <c r="E21"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6" i="14"/>
  <c r="D48" i="19"/>
  <c r="D45" i="19"/>
  <c r="C52" i="18"/>
  <c r="D40" i="18"/>
  <c r="D50" i="19"/>
  <c r="Z63" i="25"/>
  <c r="Z62" i="25" s="1"/>
  <c r="L63" i="25"/>
  <c r="L22" i="24"/>
  <c r="L27" i="24" s="1"/>
  <c r="L28" i="24" s="1"/>
  <c r="L44" i="23"/>
  <c r="AA22" i="24"/>
  <c r="AA27" i="24" s="1"/>
  <c r="AA28" i="24" s="1"/>
  <c r="AA44" i="23"/>
  <c r="N75" i="25"/>
  <c r="V75" i="25" s="1"/>
  <c r="V74" i="25"/>
  <c r="H16"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6"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5" i="14"/>
  <c r="H14" i="24"/>
  <c r="H17" i="24" s="1"/>
  <c r="H38" i="23"/>
  <c r="V39" i="23"/>
  <c r="V23" i="24"/>
  <c r="J11" i="24"/>
  <c r="M22" i="25"/>
  <c r="M33" i="25" s="1"/>
  <c r="W37" i="25"/>
  <c r="AA46" i="25"/>
  <c r="AA36" i="25" s="1"/>
  <c r="T67" i="25"/>
  <c r="W68" i="25"/>
  <c r="E14" i="14"/>
  <c r="R11" i="24"/>
  <c r="Z22" i="25"/>
  <c r="Z33" i="25" s="1"/>
  <c r="W47" i="25"/>
  <c r="AD46" i="25"/>
  <c r="AD36" i="25" s="1"/>
  <c r="U50" i="25"/>
  <c r="T51" i="25"/>
  <c r="I11" i="24"/>
  <c r="Y11" i="24"/>
  <c r="V44" i="25"/>
  <c r="D46" i="25"/>
  <c r="Z46" i="25"/>
  <c r="AF46" i="25"/>
  <c r="AF36" i="25" s="1"/>
  <c r="U64" i="25"/>
  <c r="G22" i="25"/>
  <c r="G33" i="25" s="1"/>
  <c r="W43" i="25"/>
  <c r="T44" i="25"/>
  <c r="V65" i="25"/>
  <c r="C24" i="17" l="1"/>
  <c r="T23" i="23"/>
  <c r="T30" i="24" s="1"/>
  <c r="C25" i="17"/>
  <c r="C33" i="18"/>
  <c r="Z18" i="24"/>
  <c r="Z29" i="24" s="1"/>
  <c r="Z32" i="24" s="1"/>
  <c r="Z34" i="24" s="1"/>
  <c r="V23" i="23"/>
  <c r="V30" i="24" s="1"/>
  <c r="S69" i="25"/>
  <c r="P28" i="24"/>
  <c r="P29" i="24" s="1"/>
  <c r="P32" i="24" s="1"/>
  <c r="P34" i="24" s="1"/>
  <c r="Q38" i="23"/>
  <c r="Q46" i="23" s="1"/>
  <c r="N69" i="25"/>
  <c r="H46" i="23"/>
  <c r="G14" i="24"/>
  <c r="G17" i="24" s="1"/>
  <c r="C69" i="25"/>
  <c r="C70" i="25" s="1"/>
  <c r="C77" i="25" s="1"/>
  <c r="C79" i="25" s="1"/>
  <c r="C81" i="25" s="1"/>
  <c r="D80" i="25" s="1"/>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6" i="14"/>
  <c r="D16" i="14" s="1"/>
  <c r="J14" i="24"/>
  <c r="J17" i="24" s="1"/>
  <c r="J18" i="24" s="1"/>
  <c r="T44" i="23"/>
  <c r="T45" i="23" s="1"/>
  <c r="T31" i="24" s="1"/>
  <c r="B24" i="17"/>
  <c r="X28" i="24"/>
  <c r="D22" i="19"/>
  <c r="D37" i="19" s="1"/>
  <c r="Z69" i="25"/>
  <c r="Y28" i="24"/>
  <c r="X18" i="24"/>
  <c r="X29" i="24" s="1"/>
  <c r="X32" i="24" s="1"/>
  <c r="X34" i="24" s="1"/>
  <c r="W63" i="25"/>
  <c r="B33" i="18"/>
  <c r="C19" i="19" s="1"/>
  <c r="Y69" i="25"/>
  <c r="Y70" i="25" s="1"/>
  <c r="C32" i="17"/>
  <c r="F28" i="24"/>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18"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E22" i="25"/>
  <c r="T22" i="25" s="1"/>
  <c r="D55" i="19"/>
  <c r="S28" i="24"/>
  <c r="AF38" i="23"/>
  <c r="AF46" i="23" s="1"/>
  <c r="M8" i="18"/>
  <c r="J46" i="23"/>
  <c r="S70" i="25"/>
  <c r="S77" i="25" s="1"/>
  <c r="W20" i="24"/>
  <c r="W23" i="23"/>
  <c r="W30" i="24" s="1"/>
  <c r="I18" i="24"/>
  <c r="I29" i="24" s="1"/>
  <c r="I32" i="24" s="1"/>
  <c r="I34" i="24" s="1"/>
  <c r="I33" i="25"/>
  <c r="M22" i="18"/>
  <c r="AB69" i="25"/>
  <c r="L40" i="18"/>
  <c r="D44" i="16"/>
  <c r="E65" i="19" s="1"/>
  <c r="H14"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6" i="25"/>
  <c r="T46" i="25"/>
  <c r="D52" i="25"/>
  <c r="V60" i="25"/>
  <c r="O69" i="25"/>
  <c r="O70" i="25" s="1"/>
  <c r="O77" i="25" s="1"/>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G79" i="25" l="1"/>
  <c r="G71" i="25"/>
  <c r="V24" i="23"/>
  <c r="I71" i="25"/>
  <c r="W28" i="24"/>
  <c r="G42" i="18"/>
  <c r="L33" i="18"/>
  <c r="L42" i="18"/>
  <c r="C28" i="19"/>
  <c r="T46" i="23"/>
  <c r="B62" i="18"/>
  <c r="F20" i="14"/>
  <c r="AB70" i="25"/>
  <c r="D23" i="19"/>
  <c r="D38" i="19" s="1"/>
  <c r="AG29" i="24"/>
  <c r="AG32" i="24" s="1"/>
  <c r="AG34" i="24" s="1"/>
  <c r="L37" i="18"/>
  <c r="O29" i="24"/>
  <c r="O32" i="24" s="1"/>
  <c r="O34" i="24" s="1"/>
  <c r="E33" i="25"/>
  <c r="E76" i="25" s="1"/>
  <c r="J20" i="14"/>
  <c r="J21"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0" i="14"/>
  <c r="M21" i="14" s="1"/>
  <c r="W24" i="23"/>
  <c r="X77" i="25"/>
  <c r="X79" i="25" s="1"/>
  <c r="K79" i="25"/>
  <c r="U24" i="23"/>
  <c r="AD70" i="25"/>
  <c r="AD77" i="25" s="1"/>
  <c r="AD79" i="25" s="1"/>
  <c r="N79" i="25"/>
  <c r="J29" i="24"/>
  <c r="J32" i="24" s="1"/>
  <c r="J34" i="24" s="1"/>
  <c r="S71" i="25"/>
  <c r="Q71" i="25"/>
  <c r="S79" i="25"/>
  <c r="W69" i="25"/>
  <c r="C64" i="19"/>
  <c r="S29" i="24"/>
  <c r="S32" i="24" s="1"/>
  <c r="S34" i="24" s="1"/>
  <c r="O20" i="14"/>
  <c r="O21" i="14" s="1"/>
  <c r="D79" i="16"/>
  <c r="D70" i="16"/>
  <c r="E64" i="19"/>
  <c r="U62" i="25"/>
  <c r="L20" i="14"/>
  <c r="L21" i="14" s="1"/>
  <c r="V29" i="24"/>
  <c r="V32" i="24" s="1"/>
  <c r="V34" i="24" s="1"/>
  <c r="AE71" i="25"/>
  <c r="V46" i="23"/>
  <c r="T29" i="24"/>
  <c r="T32" i="24" s="1"/>
  <c r="T34" i="24" s="1"/>
  <c r="O71" i="25"/>
  <c r="P20" i="14"/>
  <c r="P21" i="14" s="1"/>
  <c r="I15" i="14"/>
  <c r="C44" i="19"/>
  <c r="B70" i="16"/>
  <c r="C65" i="19"/>
  <c r="K20" i="14"/>
  <c r="K21" i="14" s="1"/>
  <c r="N20" i="14"/>
  <c r="N21" i="14" s="1"/>
  <c r="I20" i="14"/>
  <c r="I21" i="14" s="1"/>
  <c r="U22" i="25"/>
  <c r="U33" i="25"/>
  <c r="W29" i="24"/>
  <c r="W32" i="24" s="1"/>
  <c r="W34" i="24" s="1"/>
  <c r="E10" i="19"/>
  <c r="E11" i="19" s="1"/>
  <c r="F79" i="25"/>
  <c r="F71" i="25"/>
  <c r="K71" i="25"/>
  <c r="Y77" i="25"/>
  <c r="Y79" i="25" s="1"/>
  <c r="Y71" i="25"/>
  <c r="AA79" i="25"/>
  <c r="AA71" i="25"/>
  <c r="O79" i="25"/>
  <c r="E62" i="19"/>
  <c r="E44" i="19"/>
  <c r="H15" i="14"/>
  <c r="C62" i="19"/>
  <c r="Q20" i="14"/>
  <c r="Q21"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0" i="14"/>
  <c r="H21" i="14" s="1"/>
  <c r="H69" i="25"/>
  <c r="U54" i="25"/>
  <c r="M33" i="18"/>
  <c r="I33" i="18"/>
  <c r="E19" i="19"/>
  <c r="E36" i="19" s="1"/>
  <c r="T80" i="25"/>
  <c r="U29" i="24"/>
  <c r="U32" i="24" s="1"/>
  <c r="U34" i="24" s="1"/>
  <c r="AG71" i="25"/>
  <c r="AG77" i="25"/>
  <c r="AG79" i="25" s="1"/>
  <c r="W52" i="25"/>
  <c r="P70" i="25"/>
  <c r="W46" i="23"/>
  <c r="W22" i="25"/>
  <c r="P33" i="25"/>
  <c r="T54" i="25"/>
  <c r="D69" i="25"/>
  <c r="T69" i="25" s="1"/>
  <c r="T33" i="25" l="1"/>
  <c r="F21" i="14"/>
  <c r="G20" i="14"/>
  <c r="G21" i="14" s="1"/>
  <c r="E71" i="25"/>
  <c r="Z71" i="25"/>
  <c r="AF71" i="25"/>
  <c r="U76" i="25"/>
  <c r="AD71" i="25"/>
  <c r="R20" i="14"/>
  <c r="R21" i="14" s="1"/>
  <c r="I14"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B58" i="14" s="1"/>
  <c r="F15" i="14" l="1"/>
  <c r="D15" i="14" s="1"/>
  <c r="F14" i="14"/>
  <c r="D14" i="14" s="1"/>
  <c r="B50"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1" i="14" l="1"/>
  <c r="S20" i="14" l="1"/>
  <c r="D20" i="14" s="1"/>
  <c r="S21" i="14" l="1"/>
  <c r="D21" i="14" l="1"/>
  <c r="M23" i="14" s="1"/>
  <c r="B52" i="14" l="1"/>
  <c r="B53" i="14" s="1"/>
  <c r="B54" i="14" s="1"/>
  <c r="B59" i="14" s="1"/>
  <c r="B62" i="14" s="1"/>
  <c r="K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<sst xmlns="http://schemas.openxmlformats.org/spreadsheetml/2006/main" count="762" uniqueCount="574">
  <si>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</si>
  <si>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</si>
  <si>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</si>
  <si>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</si>
  <si>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</si>
  <si>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</si>
  <si>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</si>
  <si>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</si>
  <si>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</si>
  <si>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</si>
  <si>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</si>
  <si>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</si>
  <si>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</si>
  <si>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</si>
  <si>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</si>
  <si>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</si>
  <si>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</si>
  <si>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</si>
  <si>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</si>
  <si>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</si>
  <si>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</si>
  <si>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</si>
  <si>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</si>
  <si>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</si>
  <si>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</si>
  <si>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</si>
  <si>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</si>
  <si>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</si>
  <si>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</si>
  <si>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</si>
  <si>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</si>
  <si>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</si>
  <si>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</si>
  <si>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</si>
  <si>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</si>
  <si>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</si>
  <si>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</si>
  <si>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</si>
  <si>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</si>
  <si>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</si>
  <si>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</si>
  <si>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</si>
  <si>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</si>
  <si>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</si>
  <si>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</si>
  <si>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</si>
  <si>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</si>
  <si>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</si>
  <si>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</si>
  <si>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</si>
  <si>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</si>
  <si>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</si>
  <si>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</si>
  <si>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</si>
  <si>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</si>
  <si>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</si>
  <si>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</si>
  <si>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</si>
  <si>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</si>
  <si>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</si>
  <si>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</si>
  <si>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</si>
  <si>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</si>
  <si>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</si>
  <si>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</si>
  <si>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</si>
  <si>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</si>
  <si>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</si>
  <si>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</si>
  <si>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</si>
  <si>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</si>
  <si>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</si>
  <si>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</si>
  <si>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</si>
  <si>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</si>
  <si>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</si>
  <si>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</si>
  <si>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</si>
  <si>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</si>
  <si>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</si>
  <si>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</si>
  <si>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</si>
  <si>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</si>
  <si>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</si>
  <si>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</si>
  <si>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</si>
  <si>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</si>
  <si>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</si>
  <si>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</si>
  <si>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</si>
  <si>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</si>
  <si>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</si>
  <si>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</si>
  <si>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</si>
  <si>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</si>
  <si>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</si>
  <si>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</si>
  <si>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</si>
  <si>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</si>
  <si>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</si>
  <si>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</si>
  <si>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</si>
  <si>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</si>
  <si>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</si>
  <si>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</si>
  <si>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</si>
  <si>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</si>
  <si>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</si>
  <si>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</si>
  <si>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</si>
  <si>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</si>
  <si>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</si>
  <si>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</si>
  <si>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</si>
  <si>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</si>
  <si>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</si>
  <si>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</si>
  <si>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</si>
  <si>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</si>
  <si>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</si>
  <si>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</si>
  <si>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</si>
  <si>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</si>
  <si>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</si>
  <si>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</si>
  <si>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</si>
  <si>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</si>
  <si>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</si>
  <si>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</si>
  <si>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</si>
  <si>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</si>
  <si>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</si>
  <si>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</si>
  <si>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</si>
  <si>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</si>
  <si>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</si>
  <si>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</si>
  <si>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</si>
  <si>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</si>
  <si>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</si>
  <si>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</si>
  <si>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</si>
  <si>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</si>
  <si>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</si>
  <si>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</si>
  <si>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</si>
  <si>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</si>
  <si>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</si>
  <si>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</si>
  <si>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</si>
  <si>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</si>
  <si>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</si>
  <si>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</si>
  <si>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</si>
  <si>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</si>
  <si>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</si>
  <si>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</si>
  <si>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</si>
  <si>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</si>
  <si>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</si>
  <si>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</si>
  <si>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</si>
  <si>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</si>
  <si>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</si>
  <si>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</si>
  <si>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</si>
  <si>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</si>
  <si>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</si>
  <si>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</si>
  <si>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</si>
  <si>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</si>
  <si>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</si>
  <si>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</si>
  <si>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</si>
  <si>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</si>
  <si>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</si>
  <si>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</si>
  <si>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</si>
  <si>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</si>
  <si>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</si>
  <si>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</si>
  <si>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</si>
  <si>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</si>
  <si>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</si>
  <si>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</si>
  <si>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</si>
  <si>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</si>
  <si>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</si>
  <si>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</si>
  <si>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</si>
  <si>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</si>
  <si>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</si>
  <si>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</si>
  <si>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</si>
  <si>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</si>
  <si>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</si>
  <si>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</si>
  <si>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</si>
  <si>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</si>
  <si>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</si>
  <si>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</si>
  <si>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</si>
  <si>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</si>
  <si>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</si>
  <si>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</si>
  <si>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</si>
  <si>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</si>
  <si>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</si>
  <si>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</si>
  <si>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</si>
  <si>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</si>
  <si>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</si>
  <si>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</si>
  <si>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</si>
  <si>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</si>
  <si>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</si>
  <si>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</si>
  <si>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</si>
  <si>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</si>
  <si>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</si>
  <si>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</si>
  <si>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</si>
  <si>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</si>
  <si>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</si>
  <si>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</si>
  <si>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</si>
  <si>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</si>
  <si>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</si>
  <si>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</si>
  <si>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</si>
  <si>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</si>
  <si>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</si>
  <si>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</si>
  <si>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</si>
  <si>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</si>
  <si>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</si>
  <si>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</si>
  <si>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</si>
  <si>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</si>
  <si>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</si>
  <si>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</si>
  <si>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</si>
  <si>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</si>
  <si>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</si>
  <si>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</si>
  <si>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</si>
  <si>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</si>
  <si>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</si>
  <si>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</si>
  <si>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</si>
  <si>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</si>
  <si>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</si>
  <si>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</si>
  <si>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</si>
  <si>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</si>
  <si>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</si>
  <si>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</si>
  <si>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</si>
  <si>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</si>
  <si>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</si>
  <si>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</si>
  <si>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</si>
  <si>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</si>
  <si>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</si>
  <si>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</si>
  <si>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</si>
  <si>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</si>
  <si>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</si>
  <si>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</si>
  <si>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</si>
  <si>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</si>
  <si>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</si>
  <si>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</si>
  <si>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</si>
  <si>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</si>
  <si>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</si>
  <si>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</si>
  <si>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</si>
  <si>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</si>
  <si>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</si>
  <si>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</si>
  <si>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</si>
  <si>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</si>
  <si>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</si>
  <si>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</si>
  <si>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</si>
  <si>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</si>
  <si>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</si>
  <si>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</si>
  <si>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</si>
  <si>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</si>
  <si>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</si>
  <si>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</si>
  <si>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</si>
  <si>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</si>
  <si>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</si>
  <si>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</si>
  <si>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</si>
  <si>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</si>
  <si>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</si>
  <si>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</si>
  <si>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</si>
  <si>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</si>
  <si>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</si>
  <si>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</si>
  <si>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</si>
  <si>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</si>
  <si>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</si>
  <si>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</si>
  <si>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</si>
  <si>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</si>
  <si>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</si>
  <si>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</si>
  <si>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</si>
  <si>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</si>
  <si>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</si>
  <si>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</si>
  <si>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</si>
  <si>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</si>
  <si>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</si>
  <si>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</si>
  <si>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</si>
  <si>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</si>
  <si>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</si>
  <si>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</si>
  <si>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</si>
  <si>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</si>
  <si>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</si>
  <si>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</si>
  <si>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</si>
  <si>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</si>
  <si>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</si>
  <si>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</si>
  <si>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</si>
  <si>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</si>
  <si>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</si>
  <si>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</si>
  <si>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</si>
  <si>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</si>
  <si>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</si>
  <si>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</si>
  <si>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</si>
  <si>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</si>
  <si>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</si>
  <si>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</si>
  <si>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</si>
  <si>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</si>
  <si>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</si>
  <si>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</si>
  <si>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</si>
  <si>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</si>
  <si>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</si>
  <si>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</si>
  <si>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</si>
  <si>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</si>
  <si>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</si>
  <si>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</si>
  <si>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</si>
  <si>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</si>
  <si>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</si>
  <si>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</si>
  <si>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</si>
  <si>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</si>
  <si>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</si>
  <si>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</si>
  <si>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</si>
  <si>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</si>
  <si>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</si>
  <si>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</si>
  <si>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</si>
  <si>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</si>
  <si>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</si>
  <si>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</si>
  <si>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</si>
  <si>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</si>
  <si>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</si>
  <si>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</si>
  <si>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</si>
  <si>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</si>
  <si>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</si>
  <si>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</si>
  <si>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</si>
  <si>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</si>
  <si>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</si>
  <si>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</si>
  <si>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</si>
  <si>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</si>
  <si>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</si>
  <si>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</si>
  <si>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</si>
  <si>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</si>
  <si>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</si>
  <si>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</si>
  <si>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</si>
  <si>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</si>
  <si>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</si>
  <si>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</si>
  <si>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</si>
  <si>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</si>
  <si>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</si>
  <si>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</si>
  <si>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</si>
  <si>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</si>
  <si>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</si>
  <si>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</si>
  <si>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</si>
  <si>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</si>
  <si>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</si>
  <si>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</si>
  <si>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</si>
  <si>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</si>
  <si>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</si>
  <si>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</si>
  <si>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</si>
  <si>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</si>
  <si>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</si>
  <si>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</si>
  <si>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</si>
  <si>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</si>
  <si>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</si>
  <si>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</si>
  <si>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</si>
  <si>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</si>
  <si>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</si>
  <si>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</si>
  <si>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</si>
  <si>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</si>
  <si>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</si>
  <si>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</si>
  <si>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</si>
  <si>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</si>
  <si>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</si>
  <si>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</si>
  <si>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</si>
  <si>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</si>
  <si>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</si>
  <si>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</si>
  <si>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</si>
  <si>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</si>
  <si>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</si>
  <si>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</si>
  <si>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</si>
  <si>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</si>
  <si>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</si>
  <si>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</si>
  <si>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</si>
  <si>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</si>
  <si>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</si>
  <si>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</si>
  <si>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</si>
  <si>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</si>
  <si>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</si>
  <si>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</si>
  <si>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</si>
  <si>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</si>
  <si>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</si>
  <si>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</si>
  <si>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</si>
  <si>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</si>
  <si>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</si>
  <si>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</si>
  <si>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</si>
  <si>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</si>
  <si>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</si>
  <si>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</si>
  <si>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</si>
  <si>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</si>
  <si>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</si>
  <si>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</si>
  <si>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</si>
  <si>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</si>
  <si>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</si>
  <si>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</si>
  <si>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</si>
  <si>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</si>
  <si>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</si>
  <si>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</si>
  <si>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</si>
  <si>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</si>
  <si>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</si>
  <si>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</si>
  <si>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</si>
  <si>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</si>
  <si>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</si>
  <si>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</si>
  <si>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</si>
  <si>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</si>
  <si>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</si>
  <si>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</si>
  <si>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</si>
  <si>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</si>
  <si>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</si>
  <si>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</si>
  <si>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</si>
  <si>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</si>
  <si>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</si>
  <si>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</si>
  <si>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</si>
  <si>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</si>
  <si>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</si>
  <si>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</si>
  <si>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</si>
  <si>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</si>
  <si>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</si>
  <si>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</si>
  <si>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</si>
  <si>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</si>
  <si>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</si>
  <si>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</si>
  <si>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</si>
  <si>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</si>
  <si>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</si>
  <si>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</si>
  <si>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</si>
  <si>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</si>
  <si>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</si>
  <si>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</si>
  <si>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</si>
  <si>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</si>
  <si>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</si>
  <si>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</si>
  <si>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</si>
  <si>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</si>
  <si>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</si>
  <si>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</si>
  <si>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</si>
  <si>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</si>
  <si>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</si>
  <si>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</si>
  <si>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</si>
  <si>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</si>
  <si>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</si>
  <si>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</si>
  <si>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</si>
  <si>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</si>
  <si>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</si>
  <si>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</si>
  <si>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</si>
  <si>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</si>
  <si>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</si>
  <si>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</si>
  <si>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</si>
  <si>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</si>
  <si>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</si>
  <si>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t>Metodă de calcul a finanţării nerambursabile pentru proiectele generatoare de venit, prin Metoda necesarului de finanțare ("funding-gap")</t>
  </si>
  <si>
    <t xml:space="preserve">OBSERVAŢIE: </t>
  </si>
  <si>
    <t>þ  Pas A: pe baza următorului tabel, se calculeaza valoarea actualizată a costurilor de investiţie, valoarea actualizată a fluxurilor de numerar generate de exploatarea proiectului de investiţie, valoarea actualizată a finanţării nerambursabile (Lei)</t>
  </si>
  <si>
    <t xml:space="preserve">Valoarea actualizată a costului de investiție
</t>
  </si>
  <si>
    <t xml:space="preserve">Valoarea actualizată a costurilor eligibile
</t>
  </si>
  <si>
    <t xml:space="preserve">Valoarea actualizată a costurilor neeligibile
</t>
  </si>
  <si>
    <t xml:space="preserve">Valoarea actualizată a fluxurilor de numerar
</t>
  </si>
  <si>
    <t>Se aplică metoda Necesarului de finanțare? 
Notă: Dacă costurile de operare exced veniturile din operare (VAFN &lt; 0), nu se va aplica metoda Necesarului de finanțare pentru determinarea cuantumului finanțării nerambursabile.</t>
  </si>
  <si>
    <t>Finanțarea nerambursabilă (determinată prin aplicarea metodei Necesarului de finanțare)</t>
  </si>
  <si>
    <t>Explicații aferente rândurilor din tabel</t>
  </si>
  <si>
    <t>Numărul de ani pentru care se realizează analiza - perioada de referinţă este de 10-15 de ani; anii 1, 2, 3, 4 sunt aferenți perioadei de implementare a investiției;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</si>
  <si>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Venituri de exploatare (operaţionale) includ doar acele venituri directe aferente proiectului de investiţii, excluzând veniturile din subvenții</t>
  </si>
  <si>
    <t>Valoarea reziduală a investiției este inclusă în valoarea actualizată a fluxurilor de numerar (VAFN) numai dacă veniturile din exploatare depășesc cheltuielile de exploatare.</t>
  </si>
  <si>
    <t>Pașii urmați pentru determinarea finanțării nerambursabile ce poate fi acordată din fonduri structurale</t>
  </si>
  <si>
    <r>
      <t xml:space="preserve">NB: Toate valorile luate </t>
    </r>
    <r>
      <rPr>
        <sz val="10"/>
        <rFont val="Trebuchet MS"/>
        <family val="2"/>
      </rPr>
      <t>î</t>
    </r>
    <r>
      <rPr>
        <i/>
        <sz val="10"/>
        <rFont val="Trebuchet MS"/>
        <family val="2"/>
      </rPr>
      <t>n calcul (</t>
    </r>
    <r>
      <rPr>
        <sz val="10"/>
        <rFont val="Trebuchet MS"/>
        <family val="2"/>
      </rPr>
      <t>î</t>
    </r>
    <r>
      <rPr>
        <i/>
        <sz val="10"/>
        <rFont val="Trebuchet MS"/>
        <family val="2"/>
      </rPr>
      <t>ncas</t>
    </r>
    <r>
      <rPr>
        <sz val="10"/>
        <rFont val="Trebuchet MS"/>
        <family val="2"/>
      </rPr>
      <t>ă</t>
    </r>
    <r>
      <rPr>
        <i/>
        <sz val="10"/>
        <rFont val="Trebuchet MS"/>
        <family val="2"/>
      </rPr>
      <t>ri / plati) sunt valori actualizate, la momentul efectu</t>
    </r>
    <r>
      <rPr>
        <sz val="10"/>
        <rFont val="Trebuchet MS"/>
        <family val="2"/>
      </rPr>
      <t>ă</t>
    </r>
    <r>
      <rPr>
        <i/>
        <sz val="10"/>
        <rFont val="Trebuchet MS"/>
        <family val="2"/>
      </rPr>
      <t>rii analizei (anul 0), cu rata de actualizare (4%) 
[valori generate automat]</t>
    </r>
  </si>
  <si>
    <t>Costul total al investiției [CI]</t>
  </si>
  <si>
    <t>Valoarea actualizată a costului de investiție [VACI]</t>
  </si>
  <si>
    <r>
      <t xml:space="preserve"> Valoarea actualizată a fluxurilor de numerar [VAFN] - </t>
    </r>
    <r>
      <rPr>
        <i/>
        <sz val="10"/>
        <rFont val="Trebuchet MS"/>
        <family val="2"/>
      </rPr>
      <t>doar valori pozitive</t>
    </r>
  </si>
  <si>
    <t>Necesarul de finanțare aferent întregii investiții la costul total al investiției [NF=VACI-VAFN]</t>
  </si>
  <si>
    <t>Rata necesarului de finanțare RNF=(NF/VACI)</t>
  </si>
  <si>
    <t>Ȋn cazul în care nu toate costurile de investiție sunt eligibile, conform regulilor de eligibilitate a cheltuielilor din Ghidul solicitantului</t>
  </si>
  <si>
    <t>Costul eligibil al investiției (proiectului) [CE]</t>
  </si>
  <si>
    <t>Necesarul de finanțare aferent costului eligibil al investiției (i.e. valoarea eligibilă ajustată cu rata necesarului de finanțare, NFE = CE*RNF)</t>
  </si>
  <si>
    <t>Finanțare nerambursabilă</t>
  </si>
  <si>
    <r>
      <t xml:space="preserve">þ </t>
    </r>
    <r>
      <rPr>
        <b/>
        <i/>
        <sz val="10"/>
        <color rgb="FF000000"/>
        <rFont val="Trebuchet MS"/>
        <family val="2"/>
      </rPr>
      <t>Pas B: Se determină rata necesarului de finanţare (RNF)</t>
    </r>
  </si>
  <si>
    <r>
      <t>þ</t>
    </r>
    <r>
      <rPr>
        <b/>
        <i/>
        <sz val="10"/>
        <color rgb="FF000000"/>
        <rFont val="Trebuchet MS"/>
        <family val="2"/>
      </rPr>
      <t xml:space="preserve"> Pas C: Se determină necesarul de finanțare aferent costului eligibil</t>
    </r>
  </si>
  <si>
    <r>
      <t>þ Pas D: Se determin</t>
    </r>
    <r>
      <rPr>
        <b/>
        <sz val="10"/>
        <rFont val="Trebuchet MS"/>
        <family val="2"/>
      </rPr>
      <t>ă</t>
    </r>
    <r>
      <rPr>
        <b/>
        <i/>
        <sz val="10"/>
        <rFont val="Trebuchet MS"/>
        <family val="2"/>
      </rPr>
      <t xml:space="preserve"> valoarea finanțării nerambursabile ce poate fi acordată din fonduri structurale</t>
    </r>
  </si>
  <si>
    <r>
      <t xml:space="preserve">Rata de co-finantare solicitată:
</t>
    </r>
    <r>
      <rPr>
        <b/>
        <sz val="10"/>
        <color rgb="FFFF0000"/>
        <rFont val="Trebuchet MS"/>
        <family val="2"/>
      </rPr>
      <t>- APL (Maximum 98%)
- APC - (Maximum 70 % )</t>
    </r>
  </si>
  <si>
    <r>
      <t xml:space="preserve">Rata de co-finanţare nerambursabilă
</t>
    </r>
    <r>
      <rPr>
        <sz val="10"/>
        <color rgb="FFFF0000"/>
        <rFont val="Trebuchet MS"/>
        <family val="2"/>
      </rPr>
      <t>- APL (Maximum 98%)
- APC - (Maximum 70 % )</t>
    </r>
  </si>
  <si>
    <t xml:space="preserve">Ghidul Solicitantului – Condiții specifice de accesare a fondurilor în cadrul apelurilor de proiecte 
 POR/2019/8/8.1/1/8.2.B/SJU ITI DD - COD APEL POR/537/8
Anexa 5 
Consultare publica MAI 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</si>
</sst>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90"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color theme="1"/>
      <name val="Trebuchet MS"/>
      <family val="2"/>
    </font>
    <font>
      <b/>
      <sz val="10"/>
      <color rgb="FFFF0000"/>
      <name val="Trebuchet MS"/>
      <family val="2"/>
    </font>
    <font>
      <b/>
      <i/>
      <sz val="10"/>
      <name val="Trebuchet MS"/>
      <family val="2"/>
    </font>
    <font>
      <b/>
      <i/>
      <sz val="10"/>
      <color rgb="FF0070C0"/>
      <name val="Trebuchet MS"/>
      <family val="2"/>
    </font>
    <font>
      <b/>
      <sz val="10"/>
      <color theme="1"/>
      <name val="Trebuchet MS"/>
      <family val="2"/>
    </font>
    <font>
      <b/>
      <sz val="10"/>
      <color rgb="FF00B0F0"/>
      <name val="Trebuchet MS"/>
      <family val="2"/>
    </font>
    <font>
      <i/>
      <sz val="10"/>
      <name val="Trebuchet MS"/>
      <family val="2"/>
    </font>
    <font>
      <i/>
      <sz val="10"/>
      <color theme="1"/>
      <name val="Trebuchet MS"/>
      <family val="2"/>
    </font>
    <font>
      <sz val="10"/>
      <color theme="0"/>
      <name val="Trebuchet MS"/>
      <family val="2"/>
    </font>
    <font>
      <b/>
      <u/>
      <sz val="10"/>
      <name val="Trebuchet MS"/>
      <family val="2"/>
    </font>
    <font>
      <sz val="10"/>
      <color rgb="FF000000"/>
      <name val="Trebuchet MS"/>
      <family val="2"/>
    </font>
    <font>
      <b/>
      <i/>
      <sz val="10"/>
      <color rgb="FF000000"/>
      <name val="Trebuchet MS"/>
      <family val="2"/>
    </font>
    <font>
      <sz val="10"/>
      <color rgb="FFFF0000"/>
      <name val="Trebuchet MS"/>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76">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22" xfId="0" applyNumberFormat="1" applyFont="1" applyBorder="1" applyAlignment="1" applyProtection="1">
      <alignment vertical="distributed"/>
    </xf>
    <xf numFmtId="3" fontId="32"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21" xfId="0" applyNumberFormat="1" applyFont="1" applyBorder="1" applyAlignment="1" applyProtection="1">
      <alignment horizontal="center"/>
    </xf>
    <xf numFmtId="0" fontId="29" fillId="0" borderId="0" xfId="0" applyFont="1" applyAlignment="1" applyProtection="1">
      <alignment horizontal="center"/>
    </xf>
    <xf numFmtId="0" fontId="29" fillId="0" borderId="0" xfId="0" applyFont="1" applyBorder="1" applyAlignment="1" applyProtection="1">
      <alignment horizontal="center"/>
    </xf>
    <xf numFmtId="0" fontId="29" fillId="0" borderId="0" xfId="0" applyFont="1" applyProtection="1"/>
    <xf numFmtId="0" fontId="61" fillId="0" borderId="0" xfId="0" applyFont="1" applyAlignment="1" applyProtection="1">
      <alignment horizontal="center"/>
    </xf>
    <xf numFmtId="0" fontId="77" fillId="0" borderId="0" xfId="0" applyFont="1" applyFill="1" applyProtection="1"/>
    <xf numFmtId="0" fontId="77" fillId="0" borderId="0" xfId="0" applyFont="1" applyFill="1" applyBorder="1" applyAlignment="1" applyProtection="1">
      <alignment horizontal="left"/>
    </xf>
    <xf numFmtId="0" fontId="77" fillId="0" borderId="0" xfId="0" applyFont="1" applyFill="1" applyAlignment="1" applyProtection="1">
      <alignment horizontal="center"/>
    </xf>
    <xf numFmtId="0" fontId="29" fillId="0" borderId="0" xfId="0" applyFont="1" applyFill="1" applyProtection="1"/>
    <xf numFmtId="0" fontId="29" fillId="0" borderId="0" xfId="0" applyFont="1" applyFill="1" applyAlignment="1" applyProtection="1">
      <alignment horizontal="center"/>
    </xf>
    <xf numFmtId="0" fontId="61" fillId="0" borderId="0" xfId="0" applyFont="1" applyFill="1" applyAlignment="1" applyProtection="1">
      <alignment horizontal="center"/>
    </xf>
    <xf numFmtId="0" fontId="29" fillId="0" borderId="0" xfId="0" applyFont="1" applyFill="1" applyBorder="1" applyAlignment="1" applyProtection="1">
      <alignment horizontal="center"/>
    </xf>
    <xf numFmtId="0" fontId="79" fillId="0" borderId="0" xfId="0" applyFont="1" applyFill="1" applyProtection="1"/>
    <xf numFmtId="0" fontId="79" fillId="0" borderId="0" xfId="0" applyFont="1" applyFill="1" applyAlignment="1" applyProtection="1">
      <alignment horizontal="center"/>
    </xf>
    <xf numFmtId="0" fontId="79" fillId="0" borderId="0" xfId="0" applyFont="1" applyFill="1" applyAlignment="1" applyProtection="1">
      <alignment horizontal="left" wrapText="1"/>
    </xf>
    <xf numFmtId="4" fontId="61" fillId="0" borderId="0" xfId="0" applyNumberFormat="1" applyFont="1" applyFill="1" applyAlignment="1" applyProtection="1">
      <alignment horizontal="center"/>
    </xf>
    <xf numFmtId="0" fontId="61" fillId="0" borderId="0" xfId="0" applyFont="1" applyFill="1" applyProtection="1"/>
    <xf numFmtId="9" fontId="61" fillId="0" borderId="0" xfId="0" applyNumberFormat="1" applyFont="1" applyFill="1" applyBorder="1" applyAlignment="1" applyProtection="1">
      <alignment horizontal="center"/>
    </xf>
    <xf numFmtId="0" fontId="81" fillId="0" borderId="0" xfId="0" applyFont="1" applyFill="1" applyAlignment="1" applyProtection="1">
      <alignment horizontal="center" vertical="center"/>
    </xf>
    <xf numFmtId="0" fontId="29" fillId="0" borderId="0" xfId="0" applyFont="1" applyFill="1" applyBorder="1" applyAlignment="1" applyProtection="1">
      <alignment horizontal="left"/>
    </xf>
    <xf numFmtId="10" fontId="61" fillId="7" borderId="0" xfId="0" applyNumberFormat="1" applyFont="1" applyFill="1" applyBorder="1" applyAlignment="1" applyProtection="1">
      <alignment horizontal="center"/>
      <protection locked="0"/>
    </xf>
    <xf numFmtId="0" fontId="81" fillId="0" borderId="0" xfId="0" applyFont="1" applyFill="1" applyAlignment="1" applyProtection="1">
      <alignment horizontal="center" wrapText="1"/>
    </xf>
    <xf numFmtId="0" fontId="79" fillId="0" borderId="0" xfId="0" applyFont="1" applyFill="1" applyAlignment="1" applyProtection="1">
      <alignment horizontal="left"/>
    </xf>
    <xf numFmtId="0" fontId="29" fillId="0" borderId="0" xfId="0" applyFont="1" applyFill="1" applyBorder="1" applyProtection="1"/>
    <xf numFmtId="0" fontId="83" fillId="0" borderId="0" xfId="0" applyFont="1" applyFill="1" applyBorder="1" applyProtection="1"/>
    <xf numFmtId="0" fontId="29" fillId="0" borderId="0" xfId="0" applyFont="1" applyFill="1" applyAlignment="1" applyProtection="1">
      <alignment horizontal="right"/>
    </xf>
    <xf numFmtId="4" fontId="29" fillId="0" borderId="0" xfId="0" applyNumberFormat="1" applyFont="1" applyFill="1" applyProtection="1"/>
    <xf numFmtId="10" fontId="61" fillId="0" borderId="0" xfId="0" applyNumberFormat="1" applyFont="1" applyFill="1" applyAlignment="1" applyProtection="1">
      <alignment horizontal="center"/>
    </xf>
    <xf numFmtId="4" fontId="85" fillId="0" borderId="0" xfId="0" applyNumberFormat="1" applyFont="1" applyFill="1" applyAlignment="1" applyProtection="1">
      <alignment horizontal="center"/>
    </xf>
    <xf numFmtId="9" fontId="85" fillId="0" borderId="0" xfId="0" applyNumberFormat="1" applyFont="1" applyFill="1" applyBorder="1" applyAlignment="1" applyProtection="1">
      <alignment horizontal="center"/>
    </xf>
    <xf numFmtId="0" fontId="61" fillId="0" borderId="0" xfId="0" applyFont="1" applyFill="1" applyBorder="1" applyAlignment="1" applyProtection="1">
      <alignment horizontal="center"/>
    </xf>
    <xf numFmtId="0" fontId="77" fillId="0" borderId="0" xfId="0" applyFont="1" applyFill="1" applyBorder="1" applyAlignment="1" applyProtection="1">
      <alignment horizontal="center"/>
    </xf>
    <xf numFmtId="9" fontId="78" fillId="0" borderId="0" xfId="0" applyNumberFormat="1" applyFont="1" applyFill="1" applyAlignment="1" applyProtection="1">
      <alignment horizontal="center" wrapText="1"/>
    </xf>
    <xf numFmtId="0" fontId="29" fillId="0" borderId="3" xfId="0" applyFont="1" applyFill="1" applyBorder="1" applyAlignment="1" applyProtection="1">
      <alignment horizontal="center"/>
    </xf>
    <xf numFmtId="0" fontId="61" fillId="0" borderId="3" xfId="0" applyFont="1" applyFill="1" applyBorder="1" applyAlignment="1" applyProtection="1">
      <alignment horizontal="center"/>
    </xf>
    <xf numFmtId="49" fontId="83" fillId="0" borderId="3" xfId="0" applyNumberFormat="1" applyFont="1" applyFill="1" applyBorder="1" applyAlignment="1" applyProtection="1">
      <alignment horizontal="center" vertical="top"/>
    </xf>
    <xf numFmtId="0" fontId="29" fillId="0" borderId="3" xfId="0" applyFont="1" applyFill="1" applyBorder="1" applyProtection="1"/>
    <xf numFmtId="4" fontId="29" fillId="0" borderId="3" xfId="0" applyNumberFormat="1" applyFont="1" applyFill="1" applyBorder="1" applyAlignment="1" applyProtection="1">
      <alignment horizontal="center"/>
    </xf>
    <xf numFmtId="0" fontId="29" fillId="0" borderId="3" xfId="0" applyFont="1" applyFill="1" applyBorder="1" applyAlignment="1" applyProtection="1">
      <alignment wrapText="1"/>
    </xf>
    <xf numFmtId="0" fontId="29" fillId="0" borderId="3" xfId="0" applyFont="1" applyFill="1" applyBorder="1" applyAlignment="1" applyProtection="1">
      <alignment vertical="center" wrapText="1"/>
    </xf>
    <xf numFmtId="0" fontId="61" fillId="0" borderId="3" xfId="0" applyFont="1" applyFill="1" applyBorder="1" applyAlignment="1" applyProtection="1">
      <alignment vertical="center" wrapText="1"/>
    </xf>
    <xf numFmtId="4" fontId="61" fillId="0" borderId="3" xfId="0" applyNumberFormat="1" applyFont="1" applyFill="1" applyBorder="1" applyAlignment="1" applyProtection="1">
      <alignment horizontal="center" vertical="center"/>
    </xf>
    <xf numFmtId="0" fontId="83" fillId="0" borderId="3" xfId="0" applyFont="1" applyFill="1" applyBorder="1" applyAlignment="1" applyProtection="1">
      <alignment vertical="center"/>
    </xf>
    <xf numFmtId="10" fontId="61" fillId="0" borderId="3" xfId="0" applyNumberFormat="1" applyFont="1" applyFill="1" applyBorder="1" applyAlignment="1" applyProtection="1">
      <alignment horizontal="center" vertical="center"/>
    </xf>
    <xf numFmtId="0" fontId="84" fillId="0" borderId="3" xfId="0" applyFont="1" applyFill="1" applyBorder="1" applyProtection="1"/>
    <xf numFmtId="4" fontId="29" fillId="0" borderId="3" xfId="0" applyNumberFormat="1" applyFont="1" applyFill="1" applyBorder="1" applyProtection="1"/>
    <xf numFmtId="3" fontId="29" fillId="0" borderId="3" xfId="0" applyNumberFormat="1" applyFont="1" applyFill="1" applyBorder="1" applyAlignment="1" applyProtection="1">
      <alignment horizontal="center"/>
    </xf>
    <xf numFmtId="0" fontId="77" fillId="0" borderId="3" xfId="0" applyFont="1" applyFill="1" applyBorder="1" applyAlignment="1" applyProtection="1">
      <alignment wrapText="1"/>
    </xf>
    <xf numFmtId="4" fontId="61" fillId="0" borderId="3" xfId="0" applyNumberFormat="1" applyFont="1" applyFill="1" applyBorder="1" applyAlignment="1" applyProtection="1">
      <alignment horizontal="center"/>
    </xf>
    <xf numFmtId="0" fontId="29" fillId="8" borderId="3" xfId="0" applyFont="1" applyFill="1" applyBorder="1" applyProtection="1"/>
    <xf numFmtId="0" fontId="61" fillId="8" borderId="3" xfId="0" applyFont="1" applyFill="1" applyBorder="1" applyProtection="1"/>
    <xf numFmtId="10" fontId="61" fillId="8" borderId="3" xfId="0" applyNumberFormat="1" applyFont="1" applyFill="1" applyBorder="1" applyAlignment="1" applyProtection="1">
      <alignment horizontal="center"/>
    </xf>
    <xf numFmtId="0" fontId="61" fillId="8" borderId="12" xfId="0" applyFont="1" applyFill="1" applyBorder="1" applyAlignment="1" applyProtection="1">
      <alignment horizontal="left"/>
    </xf>
    <xf numFmtId="0" fontId="83" fillId="8" borderId="3" xfId="0" applyFont="1" applyFill="1" applyBorder="1" applyAlignment="1" applyProtection="1">
      <alignment horizontal="left"/>
    </xf>
    <xf numFmtId="9" fontId="61" fillId="8" borderId="9" xfId="0" applyNumberFormat="1" applyFont="1" applyFill="1" applyBorder="1" applyAlignment="1" applyProtection="1">
      <alignment horizontal="center"/>
    </xf>
    <xf numFmtId="4" fontId="61" fillId="8" borderId="9" xfId="0" quotePrefix="1" applyNumberFormat="1" applyFont="1" applyFill="1" applyBorder="1" applyAlignment="1" applyProtection="1">
      <alignment horizontal="center"/>
    </xf>
    <xf numFmtId="0" fontId="79" fillId="0" borderId="3" xfId="0" applyFont="1" applyFill="1" applyBorder="1" applyProtection="1"/>
    <xf numFmtId="0" fontId="79" fillId="0" borderId="3" xfId="0" applyFont="1" applyFill="1" applyBorder="1" applyAlignment="1" applyProtection="1">
      <alignment horizontal="center"/>
    </xf>
    <xf numFmtId="0" fontId="29" fillId="0" borderId="3" xfId="0" applyFont="1" applyFill="1" applyBorder="1" applyAlignment="1" applyProtection="1">
      <alignment vertical="top" wrapText="1"/>
    </xf>
    <xf numFmtId="0" fontId="61" fillId="0" borderId="3" xfId="0" applyFont="1" applyFill="1" applyBorder="1" applyAlignment="1" applyProtection="1">
      <alignment vertical="top" wrapText="1"/>
    </xf>
    <xf numFmtId="0" fontId="80" fillId="8" borderId="3" xfId="0" applyFont="1" applyFill="1" applyBorder="1" applyAlignment="1" applyProtection="1">
      <alignment horizontal="center"/>
    </xf>
    <xf numFmtId="0" fontId="80" fillId="8" borderId="4" xfId="0" applyFont="1" applyFill="1" applyBorder="1" applyAlignment="1" applyProtection="1">
      <alignment horizontal="center"/>
    </xf>
    <xf numFmtId="4" fontId="29" fillId="0" borderId="4" xfId="0" applyNumberFormat="1" applyFont="1" applyFill="1" applyBorder="1" applyAlignment="1" applyProtection="1">
      <alignment horizontal="center"/>
    </xf>
    <xf numFmtId="4" fontId="61" fillId="0" borderId="4" xfId="0" applyNumberFormat="1" applyFont="1" applyFill="1" applyBorder="1" applyAlignment="1" applyProtection="1">
      <alignment horizontal="center"/>
    </xf>
    <xf numFmtId="0" fontId="80" fillId="8" borderId="27" xfId="0" applyFont="1" applyFill="1" applyBorder="1" applyAlignment="1" applyProtection="1">
      <alignment horizontal="center"/>
    </xf>
    <xf numFmtId="0" fontId="80" fillId="8" borderId="28" xfId="0" applyFont="1" applyFill="1" applyBorder="1" applyAlignment="1" applyProtection="1">
      <alignment horizontal="center"/>
    </xf>
    <xf numFmtId="4" fontId="29" fillId="0" borderId="27" xfId="0" applyNumberFormat="1" applyFont="1" applyFill="1" applyBorder="1" applyAlignment="1" applyProtection="1">
      <alignment horizontal="center"/>
    </xf>
    <xf numFmtId="4" fontId="29" fillId="0" borderId="28" xfId="0" applyNumberFormat="1" applyFont="1" applyFill="1" applyBorder="1" applyAlignment="1" applyProtection="1">
      <alignment horizontal="center"/>
    </xf>
    <xf numFmtId="4" fontId="61" fillId="0" borderId="29" xfId="0" applyNumberFormat="1" applyFont="1" applyFill="1" applyBorder="1" applyAlignment="1" applyProtection="1">
      <alignment horizontal="center"/>
    </xf>
    <xf numFmtId="4" fontId="61" fillId="0" borderId="30" xfId="0" applyNumberFormat="1" applyFont="1" applyFill="1" applyBorder="1" applyAlignment="1" applyProtection="1">
      <alignment horizontal="center"/>
    </xf>
    <xf numFmtId="4" fontId="61" fillId="0" borderId="31" xfId="0" applyNumberFormat="1" applyFont="1" applyFill="1" applyBorder="1" applyAlignment="1" applyProtection="1">
      <alignment horizontal="center"/>
    </xf>
    <xf numFmtId="0" fontId="29" fillId="0" borderId="28" xfId="0" applyFont="1" applyFill="1" applyBorder="1" applyProtection="1"/>
    <xf numFmtId="0" fontId="81" fillId="0" borderId="5" xfId="0" applyFont="1" applyFill="1" applyBorder="1" applyAlignment="1" applyProtection="1">
      <alignment horizontal="center" vertical="center"/>
    </xf>
    <xf numFmtId="10" fontId="61" fillId="3" borderId="23" xfId="0" applyNumberFormat="1" applyFont="1" applyFill="1" applyBorder="1" applyAlignment="1" applyProtection="1">
      <alignment horizontal="center"/>
      <protection locked="0"/>
    </xf>
    <xf numFmtId="0" fontId="29" fillId="8" borderId="3" xfId="0" applyFont="1" applyFill="1" applyBorder="1" applyAlignment="1" applyProtection="1">
      <alignmen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69" fillId="0" borderId="0" xfId="0" applyFont="1" applyFill="1" applyAlignment="1" applyProtection="1">
      <alignment horizontal="left" wrapText="1"/>
    </xf>
    <xf numFmtId="0" fontId="19" fillId="0" borderId="0" xfId="0" applyFont="1" applyFill="1" applyAlignment="1" applyProtection="1">
      <alignment horizontal="left"/>
    </xf>
    <xf numFmtId="0" fontId="49"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49" fillId="0" borderId="10" xfId="5" applyFont="1" applyBorder="1" applyAlignment="1"/>
    <xf numFmtId="0" fontId="49"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0" fillId="0" borderId="3" xfId="5" applyNumberFormat="1" applyFont="1" applyFill="1" applyBorder="1" applyAlignment="1" applyProtection="1">
      <alignment horizontal="right" wrapText="1"/>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10" xfId="5" applyFont="1" applyBorder="1" applyAlignment="1">
      <alignment horizontal="center" vertical="center" wrapText="1"/>
    </xf>
    <xf numFmtId="0" fontId="49"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77" fillId="0" borderId="4" xfId="0" applyFont="1" applyFill="1" applyBorder="1" applyAlignment="1" applyProtection="1">
      <alignment horizontal="left" wrapText="1"/>
    </xf>
    <xf numFmtId="0" fontId="77" fillId="0" borderId="2" xfId="0" applyFont="1" applyFill="1" applyBorder="1" applyAlignment="1" applyProtection="1">
      <alignment horizontal="left" wrapText="1"/>
    </xf>
    <xf numFmtId="0" fontId="77" fillId="0" borderId="5" xfId="0" applyFont="1" applyFill="1" applyBorder="1" applyAlignment="1" applyProtection="1">
      <alignment horizontal="left" wrapText="1"/>
    </xf>
    <xf numFmtId="0" fontId="79" fillId="8" borderId="24" xfId="0" applyFont="1" applyFill="1" applyBorder="1" applyAlignment="1" applyProtection="1">
      <alignment horizontal="center"/>
    </xf>
    <xf numFmtId="0" fontId="79" fillId="8" borderId="25" xfId="0" applyFont="1" applyFill="1" applyBorder="1" applyAlignment="1" applyProtection="1">
      <alignment horizontal="center"/>
    </xf>
    <xf numFmtId="0" fontId="79" fillId="8" borderId="26" xfId="0" applyFont="1" applyFill="1" applyBorder="1" applyAlignment="1" applyProtection="1">
      <alignment horizontal="center"/>
    </xf>
    <xf numFmtId="0" fontId="29" fillId="0" borderId="3" xfId="0" applyFont="1" applyFill="1" applyBorder="1" applyAlignment="1" applyProtection="1">
      <alignment horizontal="left"/>
    </xf>
    <xf numFmtId="0" fontId="61" fillId="8" borderId="7" xfId="0" applyFont="1" applyFill="1" applyBorder="1" applyAlignment="1" applyProtection="1">
      <alignment horizontal="center"/>
    </xf>
    <xf numFmtId="0" fontId="61" fillId="8" borderId="8" xfId="0" applyFont="1" applyFill="1" applyBorder="1" applyAlignment="1" applyProtection="1">
      <alignment horizontal="center"/>
    </xf>
    <xf numFmtId="0" fontId="61" fillId="8" borderId="7" xfId="0" applyFont="1" applyFill="1" applyBorder="1" applyAlignment="1" applyProtection="1">
      <alignment horizontal="left" wrapText="1"/>
    </xf>
    <xf numFmtId="0" fontId="61" fillId="8" borderId="8" xfId="0" applyFont="1" applyFill="1" applyBorder="1" applyAlignment="1" applyProtection="1">
      <alignment horizontal="left"/>
    </xf>
    <xf numFmtId="0" fontId="61" fillId="8" borderId="9" xfId="0" applyFont="1" applyFill="1" applyBorder="1" applyAlignment="1" applyProtection="1">
      <alignment horizontal="left"/>
    </xf>
    <xf numFmtId="0" fontId="81" fillId="0" borderId="32" xfId="0" applyFont="1" applyFill="1" applyBorder="1" applyAlignment="1" applyProtection="1">
      <alignment horizontal="center" wrapText="1"/>
    </xf>
    <xf numFmtId="0" fontId="81" fillId="0" borderId="33" xfId="0" applyFont="1" applyFill="1" applyBorder="1" applyAlignment="1" applyProtection="1">
      <alignment horizontal="center" wrapText="1"/>
    </xf>
    <xf numFmtId="0" fontId="81" fillId="0" borderId="34" xfId="0" applyFont="1" applyFill="1" applyBorder="1" applyAlignment="1" applyProtection="1">
      <alignment horizontal="center" wrapText="1"/>
    </xf>
    <xf numFmtId="0" fontId="82" fillId="0" borderId="0" xfId="0" applyFont="1" applyFill="1" applyProtection="1"/>
    <xf numFmtId="0" fontId="29" fillId="0" borderId="4" xfId="0" applyFont="1" applyFill="1" applyBorder="1" applyAlignment="1" applyProtection="1">
      <alignment horizontal="center"/>
    </xf>
    <xf numFmtId="0" fontId="29" fillId="0" borderId="2" xfId="0" applyFont="1" applyFill="1" applyBorder="1" applyAlignment="1" applyProtection="1">
      <alignment horizontal="center"/>
    </xf>
    <xf numFmtId="0" fontId="29" fillId="0" borderId="5" xfId="0" applyFont="1" applyFill="1" applyBorder="1" applyAlignment="1" applyProtection="1">
      <alignment horizontal="center"/>
    </xf>
    <xf numFmtId="0" fontId="77" fillId="0" borderId="6" xfId="0" applyFont="1" applyFill="1" applyBorder="1" applyAlignment="1" applyProtection="1">
      <alignment horizontal="left" wrapText="1"/>
    </xf>
    <xf numFmtId="0" fontId="77" fillId="0" borderId="6" xfId="0" applyFont="1" applyFill="1" applyBorder="1" applyAlignment="1" applyProtection="1">
      <alignment horizontal="left"/>
    </xf>
    <xf numFmtId="0" fontId="81" fillId="8" borderId="7" xfId="0" applyFont="1" applyFill="1" applyBorder="1" applyAlignment="1" applyProtection="1">
      <alignment horizontal="center" vertical="center" wrapText="1"/>
    </xf>
    <xf numFmtId="0" fontId="81" fillId="8" borderId="8" xfId="0" applyFont="1" applyFill="1" applyBorder="1" applyAlignment="1" applyProtection="1">
      <alignment horizontal="center" vertical="center" wrapText="1"/>
    </xf>
    <xf numFmtId="0" fontId="77" fillId="8" borderId="8" xfId="0" applyFont="1" applyFill="1" applyBorder="1" applyAlignment="1" applyProtection="1">
      <alignment horizontal="center" vertical="center" wrapText="1"/>
    </xf>
    <xf numFmtId="0" fontId="77" fillId="8" borderId="9" xfId="0" applyFont="1" applyFill="1" applyBorder="1" applyAlignment="1" applyProtection="1">
      <alignment horizontal="center" vertical="center" wrapText="1"/>
    </xf>
    <xf numFmtId="0" fontId="81" fillId="0" borderId="7" xfId="0" applyFont="1" applyFill="1" applyBorder="1" applyAlignment="1" applyProtection="1">
      <alignment horizontal="left" vertical="distributed"/>
    </xf>
    <xf numFmtId="0" fontId="81" fillId="0" borderId="8" xfId="0" applyFont="1" applyFill="1" applyBorder="1" applyAlignment="1" applyProtection="1">
      <alignment horizontal="left" vertical="distributed"/>
    </xf>
    <xf numFmtId="0" fontId="81" fillId="0" borderId="9" xfId="0" applyFont="1" applyFill="1" applyBorder="1" applyAlignment="1" applyProtection="1">
      <alignment horizontal="left" vertical="distributed"/>
    </xf>
    <xf numFmtId="0" fontId="29" fillId="0" borderId="7" xfId="0" applyFont="1" applyFill="1" applyBorder="1" applyAlignment="1" applyProtection="1">
      <alignment horizontal="center" wrapText="1"/>
    </xf>
    <xf numFmtId="0" fontId="29" fillId="0" borderId="8" xfId="0" applyFont="1" applyFill="1" applyBorder="1" applyAlignment="1" applyProtection="1">
      <alignment horizontal="center"/>
    </xf>
    <xf numFmtId="0" fontId="29" fillId="0" borderId="9" xfId="0" applyFont="1" applyFill="1" applyBorder="1" applyAlignment="1" applyProtection="1">
      <alignment horizontal="center"/>
    </xf>
    <xf numFmtId="2" fontId="61" fillId="9" borderId="7" xfId="0" applyNumberFormat="1" applyFont="1" applyFill="1" applyBorder="1" applyAlignment="1" applyProtection="1">
      <alignment horizontal="center" wrapText="1"/>
    </xf>
    <xf numFmtId="2" fontId="61" fillId="9" borderId="8" xfId="0" applyNumberFormat="1" applyFont="1" applyFill="1" applyBorder="1" applyAlignment="1" applyProtection="1">
      <alignment horizontal="center" wrapText="1"/>
    </xf>
    <xf numFmtId="2" fontId="61" fillId="9" borderId="9" xfId="0" applyNumberFormat="1" applyFont="1" applyFill="1" applyBorder="1" applyAlignment="1" applyProtection="1">
      <alignment horizontal="center" wrapText="1"/>
    </xf>
    <xf numFmtId="0" fontId="7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wrapText="1"/>
    </xf>
    <xf numFmtId="0" fontId="83" fillId="0" borderId="3" xfId="0" applyFont="1" applyFill="1" applyBorder="1" applyAlignment="1" applyProtection="1">
      <alignment wrapText="1"/>
    </xf>
    <xf numFmtId="0" fontId="87" fillId="8" borderId="3" xfId="0" applyFont="1" applyFill="1" applyBorder="1" applyAlignment="1" applyProtection="1">
      <alignment horizontal="left" vertical="distributed"/>
    </xf>
    <xf numFmtId="0" fontId="79" fillId="8"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center" wrapText="1"/>
    </xf>
    <xf numFmtId="0" fontId="86" fillId="0" borderId="0" xfId="0" applyFont="1" applyFill="1" applyAlignment="1" applyProtection="1">
      <alignment horizontal="center" wrapText="1"/>
    </xf>
    <xf numFmtId="0" fontId="77" fillId="0" borderId="3" xfId="0" applyFont="1" applyFill="1" applyBorder="1" applyAlignment="1" applyProtection="1">
      <alignment horizontal="left" vertical="center" wrapText="1"/>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67" t="s">
        <v>528</v>
      </c>
      <c r="B3" s="467"/>
      <c r="C3" s="467"/>
      <c r="D3" s="467"/>
    </row>
    <row r="4" spans="1:4" s="299" customFormat="1" ht="20.25" x14ac:dyDescent="0.25">
      <c r="A4" s="75"/>
      <c r="B4" s="200"/>
      <c r="C4" s="200"/>
      <c r="D4" s="200"/>
    </row>
    <row r="5" spans="1:4" s="299" customFormat="1" x14ac:dyDescent="0.25">
      <c r="A5" s="74"/>
      <c r="B5" s="200"/>
      <c r="C5" s="200"/>
      <c r="D5" s="200"/>
    </row>
    <row r="6" spans="1:4" s="299" customFormat="1" ht="20.25" x14ac:dyDescent="0.3">
      <c r="A6" s="468" t="s">
        <v>506</v>
      </c>
      <c r="B6" s="468"/>
      <c r="C6" s="468"/>
      <c r="D6" s="468"/>
    </row>
    <row r="7" spans="1:4" s="299" customFormat="1" x14ac:dyDescent="0.25">
      <c r="A7" s="76" t="s">
        <v>0</v>
      </c>
      <c r="B7" s="200"/>
      <c r="C7" s="200"/>
      <c r="D7" s="200"/>
    </row>
    <row r="8" spans="1:4" s="299" customFormat="1" ht="18.75" customHeight="1" x14ac:dyDescent="0.2">
      <c r="A8" s="469" t="s">
        <v>29</v>
      </c>
      <c r="B8" s="469"/>
      <c r="C8" s="469"/>
      <c r="D8" s="469"/>
    </row>
    <row r="9" spans="1:4" x14ac:dyDescent="0.25">
      <c r="A9" s="227"/>
      <c r="B9" s="379" t="s">
        <v>1</v>
      </c>
      <c r="C9" s="379" t="s">
        <v>2</v>
      </c>
      <c r="D9" s="379" t="s">
        <v>3</v>
      </c>
    </row>
    <row r="10" spans="1:4" ht="15.75" customHeight="1" x14ac:dyDescent="0.2">
      <c r="A10" s="464" t="s">
        <v>114</v>
      </c>
      <c r="B10" s="465"/>
      <c r="C10" s="465"/>
      <c r="D10" s="466"/>
    </row>
    <row r="11" spans="1:4" s="300" customFormat="1" x14ac:dyDescent="0.2">
      <c r="A11" s="470" t="s">
        <v>115</v>
      </c>
      <c r="B11" s="471"/>
      <c r="C11" s="471"/>
      <c r="D11" s="472"/>
    </row>
    <row r="12" spans="1:4" x14ac:dyDescent="0.25">
      <c r="A12" s="229" t="s">
        <v>116</v>
      </c>
      <c r="B12" s="230"/>
      <c r="C12" s="230"/>
      <c r="D12" s="230"/>
    </row>
    <row r="13" spans="1:4" ht="16.5" customHeight="1" x14ac:dyDescent="0.25">
      <c r="A13" s="229" t="s">
        <v>117</v>
      </c>
      <c r="B13" s="230"/>
      <c r="C13" s="230"/>
      <c r="D13" s="230"/>
    </row>
    <row r="14" spans="1:4" s="301" customFormat="1" x14ac:dyDescent="0.25">
      <c r="A14" s="229" t="s">
        <v>118</v>
      </c>
      <c r="B14" s="230"/>
      <c r="C14" s="230"/>
      <c r="D14" s="230"/>
    </row>
    <row r="15" spans="1:4" s="301" customFormat="1" x14ac:dyDescent="0.25">
      <c r="A15" s="229" t="s">
        <v>119</v>
      </c>
      <c r="B15" s="230"/>
      <c r="C15" s="230"/>
      <c r="D15" s="230"/>
    </row>
    <row r="16" spans="1:4" s="301" customFormat="1" ht="31.5" x14ac:dyDescent="0.25">
      <c r="A16" s="229" t="s">
        <v>120</v>
      </c>
      <c r="B16" s="230"/>
      <c r="C16" s="230"/>
      <c r="D16" s="230"/>
    </row>
    <row r="17" spans="1:4" s="301" customFormat="1" ht="12.75" x14ac:dyDescent="0.2">
      <c r="A17" s="231" t="s">
        <v>121</v>
      </c>
      <c r="B17" s="232"/>
      <c r="C17" s="232"/>
      <c r="D17" s="232"/>
    </row>
    <row r="18" spans="1:4" s="302" customFormat="1" ht="31.5" x14ac:dyDescent="0.25">
      <c r="A18" s="229" t="s">
        <v>122</v>
      </c>
      <c r="B18" s="230"/>
      <c r="C18" s="230"/>
      <c r="D18" s="230"/>
    </row>
    <row r="19" spans="1:4" ht="31.5" x14ac:dyDescent="0.2">
      <c r="A19" s="229" t="s">
        <v>123</v>
      </c>
      <c r="B19" s="232"/>
      <c r="C19" s="232"/>
      <c r="D19" s="232"/>
    </row>
    <row r="20" spans="1:4" x14ac:dyDescent="0.25">
      <c r="A20" s="233" t="s">
        <v>124</v>
      </c>
      <c r="B20" s="234">
        <f>SUM(B12:B16,B18)</f>
        <v>0</v>
      </c>
      <c r="C20" s="234">
        <f>SUM(C12:C16,C18)</f>
        <v>0</v>
      </c>
      <c r="D20" s="234">
        <f>SUM(D12:D16,D18)</f>
        <v>0</v>
      </c>
    </row>
    <row r="21" spans="1:4" s="300" customFormat="1" x14ac:dyDescent="0.2">
      <c r="A21" s="461" t="s">
        <v>125</v>
      </c>
      <c r="B21" s="462"/>
      <c r="C21" s="462"/>
      <c r="D21" s="463"/>
    </row>
    <row r="22" spans="1:4" x14ac:dyDescent="0.25">
      <c r="A22" s="229" t="s">
        <v>126</v>
      </c>
      <c r="B22" s="230"/>
      <c r="C22" s="230"/>
      <c r="D22" s="230"/>
    </row>
    <row r="23" spans="1:4" s="303" customFormat="1" ht="31.5" x14ac:dyDescent="0.25">
      <c r="A23" s="229" t="s">
        <v>127</v>
      </c>
      <c r="B23" s="238">
        <f>B24+B27+B29+B31</f>
        <v>0</v>
      </c>
      <c r="C23" s="238">
        <f t="shared" ref="C23:D23" si="0">C24+C27+C29+C31</f>
        <v>0</v>
      </c>
      <c r="D23" s="238">
        <f t="shared" si="0"/>
        <v>0</v>
      </c>
    </row>
    <row r="24" spans="1:4" s="303" customFormat="1" ht="31.5" x14ac:dyDescent="0.25">
      <c r="A24" s="229" t="s">
        <v>512</v>
      </c>
      <c r="B24" s="230"/>
      <c r="C24" s="230"/>
      <c r="D24" s="230"/>
    </row>
    <row r="25" spans="1:4" s="301" customFormat="1" ht="12.75" x14ac:dyDescent="0.2">
      <c r="A25" s="231" t="s">
        <v>513</v>
      </c>
      <c r="B25" s="232"/>
      <c r="C25" s="232"/>
      <c r="D25" s="232"/>
    </row>
    <row r="26" spans="1:4" s="301" customFormat="1" ht="12.75" x14ac:dyDescent="0.2">
      <c r="A26" s="231" t="s">
        <v>511</v>
      </c>
      <c r="B26" s="232"/>
      <c r="C26" s="232"/>
      <c r="D26" s="232"/>
    </row>
    <row r="27" spans="1:4" s="300" customFormat="1" x14ac:dyDescent="0.25">
      <c r="A27" s="229" t="s">
        <v>128</v>
      </c>
      <c r="B27" s="230"/>
      <c r="C27" s="230"/>
      <c r="D27" s="230"/>
    </row>
    <row r="28" spans="1:4" s="301" customFormat="1" ht="12.75" x14ac:dyDescent="0.2">
      <c r="A28" s="231" t="s">
        <v>129</v>
      </c>
      <c r="B28" s="232"/>
      <c r="C28" s="232"/>
      <c r="D28" s="232"/>
    </row>
    <row r="29" spans="1:4" ht="31.5" x14ac:dyDescent="0.25">
      <c r="A29" s="229" t="s">
        <v>130</v>
      </c>
      <c r="B29" s="230"/>
      <c r="C29" s="230"/>
      <c r="D29" s="230"/>
    </row>
    <row r="30" spans="1:4" s="301" customFormat="1" ht="12.75" x14ac:dyDescent="0.2">
      <c r="A30" s="231" t="s">
        <v>131</v>
      </c>
      <c r="B30" s="232"/>
      <c r="C30" s="232"/>
      <c r="D30" s="232"/>
    </row>
    <row r="31" spans="1:4" x14ac:dyDescent="0.25">
      <c r="A31" s="229" t="s">
        <v>132</v>
      </c>
      <c r="B31" s="230"/>
      <c r="C31" s="230"/>
      <c r="D31" s="230"/>
    </row>
    <row r="32" spans="1:4" x14ac:dyDescent="0.25">
      <c r="A32" s="229" t="s">
        <v>133</v>
      </c>
      <c r="B32" s="230"/>
      <c r="C32" s="230"/>
      <c r="D32" s="230"/>
    </row>
    <row r="33" spans="1:4" x14ac:dyDescent="0.25">
      <c r="A33" s="229" t="s">
        <v>134</v>
      </c>
      <c r="B33" s="238">
        <f>B34+B35+B37</f>
        <v>0</v>
      </c>
      <c r="C33" s="238">
        <f t="shared" ref="C33:D33" si="1">C34+C35+C37</f>
        <v>0</v>
      </c>
      <c r="D33" s="238">
        <f t="shared" si="1"/>
        <v>0</v>
      </c>
    </row>
    <row r="34" spans="1:4" s="301" customFormat="1" ht="12.75" x14ac:dyDescent="0.2">
      <c r="A34" s="231" t="s">
        <v>135</v>
      </c>
      <c r="B34" s="232"/>
      <c r="C34" s="232"/>
      <c r="D34" s="232"/>
    </row>
    <row r="35" spans="1:4" s="301" customFormat="1" ht="12.75" x14ac:dyDescent="0.2">
      <c r="A35" s="231" t="s">
        <v>136</v>
      </c>
      <c r="B35" s="232"/>
      <c r="C35" s="232"/>
      <c r="D35" s="232"/>
    </row>
    <row r="36" spans="1:4" s="301" customFormat="1" ht="12.75" x14ac:dyDescent="0.2">
      <c r="A36" s="294" t="s">
        <v>137</v>
      </c>
      <c r="B36" s="232"/>
      <c r="C36" s="232"/>
      <c r="D36" s="232"/>
    </row>
    <row r="37" spans="1:4" s="301" customFormat="1" ht="12.75" x14ac:dyDescent="0.2">
      <c r="A37" s="231" t="s">
        <v>138</v>
      </c>
      <c r="B37" s="232"/>
      <c r="C37" s="232"/>
      <c r="D37" s="232"/>
    </row>
    <row r="38" spans="1:4" s="301" customFormat="1" ht="12.75" x14ac:dyDescent="0.2">
      <c r="A38" s="231" t="s">
        <v>139</v>
      </c>
      <c r="B38" s="232"/>
      <c r="C38" s="232"/>
      <c r="D38" s="232"/>
    </row>
    <row r="39" spans="1:4" s="301" customFormat="1" ht="12.75" x14ac:dyDescent="0.2">
      <c r="A39" s="295" t="s">
        <v>137</v>
      </c>
      <c r="B39" s="232"/>
      <c r="C39" s="232"/>
      <c r="D39" s="232"/>
    </row>
    <row r="40" spans="1:4" ht="31.5" x14ac:dyDescent="0.25">
      <c r="A40" s="229" t="s">
        <v>140</v>
      </c>
      <c r="B40" s="230"/>
      <c r="C40" s="230"/>
      <c r="D40" s="230"/>
    </row>
    <row r="41" spans="1:4" x14ac:dyDescent="0.25">
      <c r="A41" s="284" t="s">
        <v>141</v>
      </c>
      <c r="B41" s="230"/>
      <c r="C41" s="230"/>
      <c r="D41" s="230"/>
    </row>
    <row r="42" spans="1:4" x14ac:dyDescent="0.25">
      <c r="A42" s="229" t="s">
        <v>142</v>
      </c>
      <c r="B42" s="230"/>
      <c r="C42" s="230"/>
      <c r="D42" s="230"/>
    </row>
    <row r="43" spans="1:4" s="300" customFormat="1" x14ac:dyDescent="0.25">
      <c r="A43" s="233" t="s">
        <v>143</v>
      </c>
      <c r="B43" s="234">
        <f>B22+B23+B32+B33+B40+B42</f>
        <v>0</v>
      </c>
      <c r="C43" s="234">
        <f>C22+C23+C32+C33+C40+C42</f>
        <v>0</v>
      </c>
      <c r="D43" s="234">
        <f>D22+D23+D32+D33+D40+D42</f>
        <v>0</v>
      </c>
    </row>
    <row r="44" spans="1:4" s="304" customFormat="1" ht="18.75" x14ac:dyDescent="0.3">
      <c r="A44" s="236" t="s">
        <v>144</v>
      </c>
      <c r="B44" s="237">
        <f>B20+B43</f>
        <v>0</v>
      </c>
      <c r="C44" s="237">
        <f>C20+C43</f>
        <v>0</v>
      </c>
      <c r="D44" s="237">
        <f>D20+D43</f>
        <v>0</v>
      </c>
    </row>
    <row r="45" spans="1:4" s="305" customFormat="1" ht="31.5" customHeight="1" x14ac:dyDescent="0.2">
      <c r="A45" s="461" t="s">
        <v>145</v>
      </c>
      <c r="B45" s="462"/>
      <c r="C45" s="462"/>
      <c r="D45" s="463"/>
    </row>
    <row r="46" spans="1:4" s="306" customFormat="1" ht="29.25" x14ac:dyDescent="0.25">
      <c r="A46" s="285" t="s">
        <v>146</v>
      </c>
      <c r="B46" s="230"/>
      <c r="C46" s="230"/>
      <c r="D46" s="230"/>
    </row>
    <row r="47" spans="1:4" s="306" customFormat="1" ht="15" x14ac:dyDescent="0.25">
      <c r="A47" s="286" t="s">
        <v>147</v>
      </c>
      <c r="B47" s="239"/>
      <c r="C47" s="239"/>
      <c r="D47" s="239"/>
    </row>
    <row r="48" spans="1:4" s="306" customFormat="1" x14ac:dyDescent="0.25">
      <c r="A48" s="285" t="s">
        <v>148</v>
      </c>
      <c r="B48" s="230"/>
      <c r="C48" s="230"/>
      <c r="D48" s="230"/>
    </row>
    <row r="49" spans="1:4" s="306" customFormat="1" x14ac:dyDescent="0.25">
      <c r="A49" s="285" t="s">
        <v>149</v>
      </c>
      <c r="B49" s="230"/>
      <c r="C49" s="230"/>
      <c r="D49" s="230"/>
    </row>
    <row r="50" spans="1:4" s="306" customFormat="1" x14ac:dyDescent="0.25">
      <c r="A50" s="285" t="s">
        <v>150</v>
      </c>
      <c r="B50" s="234">
        <f>B46+B48+B49</f>
        <v>0</v>
      </c>
      <c r="C50" s="234">
        <f>C46+C48+C49</f>
        <v>0</v>
      </c>
      <c r="D50" s="234">
        <f>D46+D48+D49</f>
        <v>0</v>
      </c>
    </row>
    <row r="51" spans="1:4" s="306" customFormat="1" ht="29.25" customHeight="1" x14ac:dyDescent="0.2">
      <c r="A51" s="464" t="s">
        <v>151</v>
      </c>
      <c r="B51" s="465"/>
      <c r="C51" s="465"/>
      <c r="D51" s="466"/>
    </row>
    <row r="52" spans="1:4" s="306" customFormat="1" x14ac:dyDescent="0.25">
      <c r="A52" s="285" t="s">
        <v>152</v>
      </c>
      <c r="B52" s="230"/>
      <c r="C52" s="240"/>
      <c r="D52" s="240"/>
    </row>
    <row r="53" spans="1:4" s="306" customFormat="1" ht="15" x14ac:dyDescent="0.25">
      <c r="A53" s="286" t="s">
        <v>153</v>
      </c>
      <c r="B53" s="239"/>
      <c r="C53" s="241"/>
      <c r="D53" s="241"/>
    </row>
    <row r="54" spans="1:4" s="307" customFormat="1" x14ac:dyDescent="0.25">
      <c r="A54" s="286" t="s">
        <v>154</v>
      </c>
      <c r="B54" s="242"/>
      <c r="C54" s="230"/>
      <c r="D54" s="230"/>
    </row>
    <row r="55" spans="1:4" s="300" customFormat="1" x14ac:dyDescent="0.25">
      <c r="A55" s="285" t="s">
        <v>155</v>
      </c>
      <c r="B55" s="242"/>
      <c r="C55" s="242"/>
      <c r="D55" s="242"/>
    </row>
    <row r="56" spans="1:4" s="300" customFormat="1" x14ac:dyDescent="0.25">
      <c r="A56" s="286" t="s">
        <v>156</v>
      </c>
      <c r="B56" s="251"/>
      <c r="C56" s="251"/>
      <c r="D56" s="251"/>
    </row>
    <row r="57" spans="1:4" x14ac:dyDescent="0.25">
      <c r="A57" s="286" t="s">
        <v>157</v>
      </c>
      <c r="B57" s="380"/>
      <c r="C57" s="230"/>
      <c r="D57" s="230"/>
    </row>
    <row r="58" spans="1:4" s="308" customFormat="1" ht="15" x14ac:dyDescent="0.2">
      <c r="A58" s="286" t="s">
        <v>158</v>
      </c>
      <c r="B58" s="381"/>
      <c r="C58" s="290"/>
      <c r="D58" s="290"/>
    </row>
    <row r="59" spans="1:4" s="308" customFormat="1" ht="42.75" x14ac:dyDescent="0.25">
      <c r="A59" s="285" t="s">
        <v>159</v>
      </c>
      <c r="B59" s="381"/>
      <c r="C59" s="230"/>
      <c r="D59" s="230"/>
    </row>
    <row r="60" spans="1:4" s="308" customFormat="1" ht="15" x14ac:dyDescent="0.2">
      <c r="A60" s="286" t="s">
        <v>160</v>
      </c>
      <c r="B60" s="381"/>
      <c r="C60" s="290"/>
      <c r="D60" s="290"/>
    </row>
    <row r="61" spans="1:4" s="308" customFormat="1" ht="28.5" x14ac:dyDescent="0.2">
      <c r="A61" s="285" t="s">
        <v>161</v>
      </c>
      <c r="B61" s="381"/>
      <c r="C61" s="290"/>
      <c r="D61" s="290"/>
    </row>
    <row r="62" spans="1:4" s="308" customFormat="1" ht="29.25" x14ac:dyDescent="0.25">
      <c r="A62" s="285" t="s">
        <v>162</v>
      </c>
      <c r="B62" s="381"/>
      <c r="C62" s="230"/>
      <c r="D62" s="230"/>
    </row>
    <row r="63" spans="1:4" s="308" customFormat="1" x14ac:dyDescent="0.25">
      <c r="A63" s="285" t="s">
        <v>163</v>
      </c>
      <c r="B63" s="230"/>
      <c r="C63" s="230"/>
      <c r="D63" s="230"/>
    </row>
    <row r="64" spans="1:4" s="308" customFormat="1" ht="29.25" x14ac:dyDescent="0.25">
      <c r="A64" s="285" t="s">
        <v>164</v>
      </c>
      <c r="B64" s="230"/>
      <c r="C64" s="230"/>
      <c r="D64" s="230"/>
    </row>
    <row r="65" spans="1:4" s="309" customFormat="1" ht="14.25" customHeight="1" x14ac:dyDescent="0.25">
      <c r="A65" s="286" t="s">
        <v>165</v>
      </c>
      <c r="B65" s="230"/>
      <c r="C65" s="230"/>
      <c r="D65" s="230"/>
    </row>
    <row r="66" spans="1:4" s="310" customFormat="1" ht="18" customHeight="1" x14ac:dyDescent="0.25">
      <c r="A66" s="285" t="s">
        <v>166</v>
      </c>
      <c r="B66" s="242"/>
      <c r="C66" s="242"/>
      <c r="D66" s="242"/>
    </row>
    <row r="67" spans="1:4" s="300" customFormat="1" x14ac:dyDescent="0.25">
      <c r="A67" s="287" t="s">
        <v>167</v>
      </c>
      <c r="B67" s="242"/>
      <c r="C67" s="242"/>
      <c r="D67" s="242"/>
    </row>
    <row r="68" spans="1:4" s="311" customFormat="1" x14ac:dyDescent="0.25">
      <c r="A68" s="288" t="s">
        <v>168</v>
      </c>
      <c r="B68" s="234">
        <f>B52+B55+B59+B61+B62+B63+B64+B66+B67</f>
        <v>0</v>
      </c>
      <c r="C68" s="234">
        <f>C52+C55+C59+C61+C62+C63+C64+C66+C67</f>
        <v>0</v>
      </c>
      <c r="D68" s="234">
        <f>D52+D55+D59+D61+D62+D63+D64+D66+D67</f>
        <v>0</v>
      </c>
    </row>
    <row r="69" spans="1:4" s="311" customFormat="1" x14ac:dyDescent="0.25">
      <c r="A69" s="288" t="s">
        <v>169</v>
      </c>
      <c r="B69" s="243">
        <f>B50+B68</f>
        <v>0</v>
      </c>
      <c r="C69" s="243">
        <f>C50+C68</f>
        <v>0</v>
      </c>
      <c r="D69" s="243">
        <f>D50+D68</f>
        <v>0</v>
      </c>
    </row>
    <row r="70" spans="1:4" s="300" customFormat="1" ht="28.5" x14ac:dyDescent="0.25">
      <c r="A70" s="285" t="s">
        <v>170</v>
      </c>
      <c r="B70" s="234">
        <f>B44-B69</f>
        <v>0</v>
      </c>
      <c r="C70" s="234">
        <f>C44-C69</f>
        <v>0</v>
      </c>
      <c r="D70" s="234">
        <f>D44-D69</f>
        <v>0</v>
      </c>
    </row>
    <row r="71" spans="1:4" ht="15.75" customHeight="1" x14ac:dyDescent="0.2">
      <c r="A71" s="464" t="s">
        <v>171</v>
      </c>
      <c r="B71" s="465"/>
      <c r="C71" s="465"/>
      <c r="D71" s="466"/>
    </row>
    <row r="72" spans="1:4" x14ac:dyDescent="0.25">
      <c r="A72" s="285" t="s">
        <v>172</v>
      </c>
      <c r="B72" s="230"/>
      <c r="C72" s="230"/>
      <c r="D72" s="230"/>
    </row>
    <row r="73" spans="1:4" s="301" customFormat="1" x14ac:dyDescent="0.25">
      <c r="A73" s="285" t="s">
        <v>173</v>
      </c>
      <c r="B73" s="230"/>
      <c r="C73" s="230"/>
      <c r="D73" s="230"/>
    </row>
    <row r="74" spans="1:4" s="301" customFormat="1" x14ac:dyDescent="0.25">
      <c r="A74" s="285" t="s">
        <v>174</v>
      </c>
      <c r="B74" s="230"/>
      <c r="C74" s="230"/>
      <c r="D74" s="230"/>
    </row>
    <row r="75" spans="1:4" x14ac:dyDescent="0.25">
      <c r="A75" s="285" t="s">
        <v>175</v>
      </c>
      <c r="B75" s="230"/>
      <c r="C75" s="230"/>
      <c r="D75" s="230"/>
    </row>
    <row r="76" spans="1:4" x14ac:dyDescent="0.25">
      <c r="A76" s="285" t="s">
        <v>176</v>
      </c>
      <c r="B76" s="230"/>
      <c r="C76" s="230"/>
      <c r="D76" s="230"/>
    </row>
    <row r="77" spans="1:4" s="311" customFormat="1" x14ac:dyDescent="0.25">
      <c r="A77" s="288" t="s">
        <v>177</v>
      </c>
      <c r="B77" s="234">
        <f>B72+B73-B74+B75-B76</f>
        <v>0</v>
      </c>
      <c r="C77" s="234">
        <f t="shared" ref="C77:D77" si="2">C72+C73-C74+C75-C76</f>
        <v>0</v>
      </c>
      <c r="D77" s="234">
        <f t="shared" si="2"/>
        <v>0</v>
      </c>
    </row>
    <row r="78" spans="1:4" s="304" customFormat="1" ht="19.5" thickBot="1" x14ac:dyDescent="0.35">
      <c r="A78" s="244" t="s">
        <v>178</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505</v>
      </c>
      <c r="B1" s="201"/>
      <c r="C1" s="201"/>
      <c r="D1" s="201"/>
      <c r="E1" s="315"/>
    </row>
    <row r="2" spans="1:5" s="299" customFormat="1" x14ac:dyDescent="0.25">
      <c r="A2" s="216"/>
      <c r="B2" s="200"/>
      <c r="C2" s="200"/>
      <c r="D2" s="200"/>
      <c r="E2" s="317"/>
    </row>
    <row r="3" spans="1:5" s="299" customFormat="1" ht="20.25" customHeight="1" x14ac:dyDescent="0.25">
      <c r="A3" s="473" t="s">
        <v>528</v>
      </c>
      <c r="B3" s="473"/>
      <c r="C3" s="473"/>
      <c r="D3" s="473"/>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68" t="s">
        <v>479</v>
      </c>
      <c r="B6" s="468"/>
      <c r="C6" s="468"/>
      <c r="D6" s="468"/>
      <c r="E6" s="317"/>
    </row>
    <row r="7" spans="1:5" s="299" customFormat="1" x14ac:dyDescent="0.25">
      <c r="A7" s="218" t="s">
        <v>394</v>
      </c>
      <c r="B7" s="200"/>
      <c r="C7" s="200"/>
      <c r="D7" s="200"/>
      <c r="E7" s="317"/>
    </row>
    <row r="8" spans="1:5" s="299" customFormat="1" ht="17.25" customHeight="1" x14ac:dyDescent="0.25">
      <c r="A8" s="469" t="s">
        <v>29</v>
      </c>
      <c r="B8" s="469"/>
      <c r="C8" s="469"/>
      <c r="D8" s="469"/>
      <c r="E8" s="317"/>
    </row>
    <row r="9" spans="1:5" s="300" customFormat="1" x14ac:dyDescent="0.25">
      <c r="A9" s="228"/>
      <c r="B9" s="378" t="str">
        <f>'1 Bilant'!B9</f>
        <v>N-2</v>
      </c>
      <c r="C9" s="378" t="str">
        <f>'1 Bilant'!C9</f>
        <v>N-1</v>
      </c>
      <c r="D9" s="378" t="str">
        <f>'1 Bilant'!D9</f>
        <v>N</v>
      </c>
      <c r="E9" s="318"/>
    </row>
    <row r="10" spans="1:5" ht="16.5" customHeight="1" x14ac:dyDescent="0.2">
      <c r="A10" s="474" t="s">
        <v>179</v>
      </c>
      <c r="B10" s="475"/>
      <c r="C10" s="475"/>
      <c r="D10" s="476"/>
    </row>
    <row r="11" spans="1:5" s="301" customFormat="1" ht="33" customHeight="1" x14ac:dyDescent="0.25">
      <c r="A11" s="291" t="s">
        <v>180</v>
      </c>
      <c r="B11" s="248"/>
      <c r="C11" s="248"/>
      <c r="D11" s="248"/>
      <c r="E11" s="320"/>
    </row>
    <row r="12" spans="1:5" s="301" customFormat="1" ht="16.5" customHeight="1" x14ac:dyDescent="0.25">
      <c r="A12" s="291" t="s">
        <v>181</v>
      </c>
      <c r="B12" s="248"/>
      <c r="C12" s="248"/>
      <c r="D12" s="248"/>
      <c r="E12" s="320"/>
    </row>
    <row r="13" spans="1:5" s="301" customFormat="1" ht="16.5" customHeight="1" x14ac:dyDescent="0.25">
      <c r="A13" s="291" t="s">
        <v>182</v>
      </c>
      <c r="B13" s="248"/>
      <c r="C13" s="248"/>
      <c r="D13" s="248"/>
      <c r="E13" s="320"/>
    </row>
    <row r="14" spans="1:5" s="301" customFormat="1" ht="16.5" customHeight="1" x14ac:dyDescent="0.25">
      <c r="A14" s="291" t="s">
        <v>183</v>
      </c>
      <c r="B14" s="248"/>
      <c r="C14" s="248"/>
      <c r="D14" s="248"/>
      <c r="E14" s="320"/>
    </row>
    <row r="15" spans="1:5" s="300" customFormat="1" ht="16.5" customHeight="1" x14ac:dyDescent="0.25">
      <c r="A15" s="228" t="s">
        <v>184</v>
      </c>
      <c r="B15" s="243">
        <f>SUM(B11:B14)</f>
        <v>0</v>
      </c>
      <c r="C15" s="243">
        <f>SUM(C11:C14)</f>
        <v>0</v>
      </c>
      <c r="D15" s="243">
        <f>SUM(D11:D14)</f>
        <v>0</v>
      </c>
      <c r="E15" s="318"/>
    </row>
    <row r="16" spans="1:5" s="300" customFormat="1" ht="16.5" customHeight="1" x14ac:dyDescent="0.2">
      <c r="A16" s="474" t="s">
        <v>185</v>
      </c>
      <c r="B16" s="475"/>
      <c r="C16" s="475"/>
      <c r="D16" s="476"/>
      <c r="E16" s="318"/>
    </row>
    <row r="17" spans="1:5" s="301" customFormat="1" ht="16.5" customHeight="1" x14ac:dyDescent="0.25">
      <c r="A17" s="291" t="s">
        <v>186</v>
      </c>
      <c r="B17" s="248"/>
      <c r="C17" s="248"/>
      <c r="D17" s="248"/>
      <c r="E17" s="320"/>
    </row>
    <row r="18" spans="1:5" s="301" customFormat="1" ht="16.5" customHeight="1" x14ac:dyDescent="0.25">
      <c r="A18" s="291" t="s">
        <v>187</v>
      </c>
      <c r="B18" s="248"/>
      <c r="C18" s="248"/>
      <c r="D18" s="248"/>
      <c r="E18" s="320"/>
    </row>
    <row r="19" spans="1:5" s="301" customFormat="1" ht="16.5" customHeight="1" x14ac:dyDescent="0.25">
      <c r="A19" s="291" t="s">
        <v>188</v>
      </c>
      <c r="B19" s="248"/>
      <c r="C19" s="248"/>
      <c r="D19" s="248"/>
      <c r="E19" s="320"/>
    </row>
    <row r="20" spans="1:5" s="301" customFormat="1" ht="16.5" customHeight="1" x14ac:dyDescent="0.25">
      <c r="A20" s="291" t="s">
        <v>189</v>
      </c>
      <c r="B20" s="248"/>
      <c r="C20" s="248"/>
      <c r="D20" s="248"/>
      <c r="E20" s="320"/>
    </row>
    <row r="21" spans="1:5" s="301" customFormat="1" ht="16.5" customHeight="1" x14ac:dyDescent="0.25">
      <c r="A21" s="292" t="s">
        <v>190</v>
      </c>
      <c r="B21" s="248"/>
      <c r="C21" s="248"/>
      <c r="D21" s="248"/>
      <c r="E21" s="320"/>
    </row>
    <row r="22" spans="1:5" s="300" customFormat="1" ht="16.5" customHeight="1" x14ac:dyDescent="0.25">
      <c r="A22" s="228" t="s">
        <v>191</v>
      </c>
      <c r="B22" s="243">
        <f>SUM(B17:B21)</f>
        <v>0</v>
      </c>
      <c r="C22" s="243">
        <f>SUM(C17:C21)</f>
        <v>0</v>
      </c>
      <c r="D22" s="243">
        <f>SUM(D17:D21)</f>
        <v>0</v>
      </c>
      <c r="E22" s="318"/>
    </row>
    <row r="23" spans="1:5" s="300" customFormat="1" ht="16.5" customHeight="1" x14ac:dyDescent="0.25">
      <c r="A23" s="228" t="s">
        <v>192</v>
      </c>
      <c r="B23" s="243">
        <f>B15-B22</f>
        <v>0</v>
      </c>
      <c r="C23" s="243">
        <f>C15-C22</f>
        <v>0</v>
      </c>
      <c r="D23" s="243">
        <f>D15-D22</f>
        <v>0</v>
      </c>
      <c r="E23" s="318"/>
    </row>
    <row r="24" spans="1:5" s="301" customFormat="1" ht="16.5" customHeight="1" x14ac:dyDescent="0.25">
      <c r="A24" s="249" t="s">
        <v>193</v>
      </c>
      <c r="B24" s="250">
        <f>IF(B23&lt;0,"",B23)</f>
        <v>0</v>
      </c>
      <c r="C24" s="250">
        <f>IF(C23&lt;0,"",C23)</f>
        <v>0</v>
      </c>
      <c r="D24" s="250">
        <f>IF(D23&lt;0,"",D23)</f>
        <v>0</v>
      </c>
      <c r="E24" s="320"/>
    </row>
    <row r="25" spans="1:5" s="301" customFormat="1" ht="16.5" customHeight="1" x14ac:dyDescent="0.25">
      <c r="A25" s="249" t="s">
        <v>194</v>
      </c>
      <c r="B25" s="250" t="str">
        <f>IF(B23&lt;0,-B23,"")</f>
        <v/>
      </c>
      <c r="C25" s="250" t="str">
        <f>IF(C23&lt;0,-C23,"")</f>
        <v/>
      </c>
      <c r="D25" s="250" t="str">
        <f>IF(D23&lt;0,-D23,"")</f>
        <v/>
      </c>
      <c r="E25" s="320"/>
    </row>
    <row r="26" spans="1:5" s="300" customFormat="1" ht="16.5" customHeight="1" x14ac:dyDescent="0.25">
      <c r="A26" s="228" t="s">
        <v>195</v>
      </c>
      <c r="B26" s="251"/>
      <c r="C26" s="251"/>
      <c r="D26" s="251"/>
      <c r="E26" s="318"/>
    </row>
    <row r="27" spans="1:5" s="300" customFormat="1" ht="16.5" customHeight="1" x14ac:dyDescent="0.25">
      <c r="A27" s="228" t="s">
        <v>196</v>
      </c>
      <c r="B27" s="251"/>
      <c r="C27" s="251"/>
      <c r="D27" s="251"/>
      <c r="E27" s="318"/>
    </row>
    <row r="28" spans="1:5" s="300" customFormat="1" ht="16.5" customHeight="1" x14ac:dyDescent="0.25">
      <c r="A28" s="228" t="s">
        <v>197</v>
      </c>
      <c r="B28" s="243">
        <f>B26-B27</f>
        <v>0</v>
      </c>
      <c r="C28" s="243">
        <f>C26-C27</f>
        <v>0</v>
      </c>
      <c r="D28" s="243">
        <f>D26-D27</f>
        <v>0</v>
      </c>
      <c r="E28" s="318"/>
    </row>
    <row r="29" spans="1:5" s="301" customFormat="1" ht="16.5" customHeight="1" x14ac:dyDescent="0.25">
      <c r="A29" s="249" t="s">
        <v>193</v>
      </c>
      <c r="B29" s="250">
        <f>IF(B28&lt;0,"",B28)</f>
        <v>0</v>
      </c>
      <c r="C29" s="250">
        <f>IF(C28&lt;0,"",C28)</f>
        <v>0</v>
      </c>
      <c r="D29" s="250">
        <f>IF(D28&lt;0,"",D28)</f>
        <v>0</v>
      </c>
      <c r="E29" s="320"/>
    </row>
    <row r="30" spans="1:5" s="301" customFormat="1" ht="16.5" customHeight="1" x14ac:dyDescent="0.25">
      <c r="A30" s="249" t="s">
        <v>194</v>
      </c>
      <c r="B30" s="250" t="str">
        <f>IF(B28&lt;0,-B28,"")</f>
        <v/>
      </c>
      <c r="C30" s="250" t="str">
        <f>IF(C28&lt;0,-C28,"")</f>
        <v/>
      </c>
      <c r="D30" s="250" t="str">
        <f>IF(D28&lt;0,-D28,"")</f>
        <v/>
      </c>
      <c r="E30" s="320"/>
    </row>
    <row r="31" spans="1:5" s="300" customFormat="1" ht="16.5" customHeight="1" x14ac:dyDescent="0.25">
      <c r="A31" s="228" t="s">
        <v>198</v>
      </c>
      <c r="B31" s="243">
        <f>B23+B28</f>
        <v>0</v>
      </c>
      <c r="C31" s="243">
        <f>C23+C28</f>
        <v>0</v>
      </c>
      <c r="D31" s="243">
        <f>D23+D28</f>
        <v>0</v>
      </c>
      <c r="E31" s="318"/>
    </row>
    <row r="32" spans="1:5" s="301" customFormat="1" ht="16.5" customHeight="1" x14ac:dyDescent="0.25">
      <c r="A32" s="249" t="s">
        <v>193</v>
      </c>
      <c r="B32" s="250">
        <f>IF(B31&lt;0,"",B31)</f>
        <v>0</v>
      </c>
      <c r="C32" s="250">
        <f>IF(C31&lt;0,"",C31)</f>
        <v>0</v>
      </c>
      <c r="D32" s="250">
        <f>IF(D31&lt;0,"",D31)</f>
        <v>0</v>
      </c>
      <c r="E32" s="320"/>
    </row>
    <row r="33" spans="1:5" s="301" customFormat="1" ht="16.5" customHeight="1" x14ac:dyDescent="0.25">
      <c r="A33" s="249" t="s">
        <v>194</v>
      </c>
      <c r="B33" s="250" t="str">
        <f>IF(B31&lt;0,-B31,"")</f>
        <v/>
      </c>
      <c r="C33" s="250" t="str">
        <f>IF(C31&lt;0,-C31,"")</f>
        <v/>
      </c>
      <c r="D33" s="250" t="str">
        <f>IF(D31&lt;0,-D31,"")</f>
        <v/>
      </c>
      <c r="E33" s="320"/>
    </row>
    <row r="34" spans="1:5" s="318" customFormat="1" ht="16.5" customHeight="1" x14ac:dyDescent="0.25">
      <c r="A34" s="228" t="s">
        <v>199</v>
      </c>
      <c r="B34" s="251"/>
      <c r="C34" s="251"/>
      <c r="D34" s="251"/>
    </row>
    <row r="35" spans="1:5" s="318" customFormat="1" ht="16.5" customHeight="1" x14ac:dyDescent="0.25">
      <c r="A35" s="228" t="s">
        <v>200</v>
      </c>
      <c r="B35" s="251"/>
      <c r="C35" s="251"/>
      <c r="D35" s="251"/>
    </row>
    <row r="36" spans="1:5" s="318" customFormat="1" ht="16.5" customHeight="1" x14ac:dyDescent="0.25">
      <c r="A36" s="228" t="s">
        <v>201</v>
      </c>
      <c r="B36" s="243">
        <f>B34-B35</f>
        <v>0</v>
      </c>
      <c r="C36" s="243">
        <f>C34-C35</f>
        <v>0</v>
      </c>
      <c r="D36" s="243">
        <f>D34-D35</f>
        <v>0</v>
      </c>
    </row>
    <row r="37" spans="1:5" s="320" customFormat="1" ht="16.5" customHeight="1" x14ac:dyDescent="0.25">
      <c r="A37" s="249" t="s">
        <v>193</v>
      </c>
      <c r="B37" s="250">
        <f>IF(B36&lt;0,"",B36)</f>
        <v>0</v>
      </c>
      <c r="C37" s="250">
        <f>IF(C36&lt;0,"",C36)</f>
        <v>0</v>
      </c>
      <c r="D37" s="250">
        <f>IF(D36&lt;0,"",D36)</f>
        <v>0</v>
      </c>
    </row>
    <row r="38" spans="1:5" s="320" customFormat="1" ht="16.5" customHeight="1" x14ac:dyDescent="0.25">
      <c r="A38" s="249" t="s">
        <v>194</v>
      </c>
      <c r="B38" s="250" t="str">
        <f>IF(B36&lt;0,-B36,"")</f>
        <v/>
      </c>
      <c r="C38" s="250" t="str">
        <f>IF(C36&lt;0,-C36,"")</f>
        <v/>
      </c>
      <c r="D38" s="250" t="str">
        <f>IF(D36&lt;0,-D36,"")</f>
        <v/>
      </c>
    </row>
    <row r="39" spans="1:5" s="318" customFormat="1" ht="16.5" customHeight="1" x14ac:dyDescent="0.25">
      <c r="A39" s="228" t="s">
        <v>202</v>
      </c>
      <c r="B39" s="243">
        <f>B15+B26+B34</f>
        <v>0</v>
      </c>
      <c r="C39" s="243">
        <f>C15+C26+C34</f>
        <v>0</v>
      </c>
      <c r="D39" s="243">
        <f>D15+D26+D34</f>
        <v>0</v>
      </c>
    </row>
    <row r="40" spans="1:5" s="318" customFormat="1" ht="16.5" customHeight="1" x14ac:dyDescent="0.25">
      <c r="A40" s="228" t="s">
        <v>203</v>
      </c>
      <c r="B40" s="243">
        <f>B22+B27+B35</f>
        <v>0</v>
      </c>
      <c r="C40" s="243">
        <f>C22+C27+C35</f>
        <v>0</v>
      </c>
      <c r="D40" s="243">
        <f>D22+D27+D35</f>
        <v>0</v>
      </c>
    </row>
    <row r="41" spans="1:5" s="318" customFormat="1" ht="16.5" customHeight="1" x14ac:dyDescent="0.25">
      <c r="A41" s="228" t="s">
        <v>204</v>
      </c>
      <c r="B41" s="243">
        <f>B39-B40</f>
        <v>0</v>
      </c>
      <c r="C41" s="243">
        <f>C39-C40</f>
        <v>0</v>
      </c>
      <c r="D41" s="243">
        <f>D39-D40</f>
        <v>0</v>
      </c>
    </row>
    <row r="42" spans="1:5" s="301" customFormat="1" ht="16.5" customHeight="1" x14ac:dyDescent="0.25">
      <c r="A42" s="249" t="s">
        <v>193</v>
      </c>
      <c r="B42" s="250">
        <f>IF(B41&lt;0,"",B41)</f>
        <v>0</v>
      </c>
      <c r="C42" s="250">
        <f>IF(C41&lt;0,"",C41)</f>
        <v>0</v>
      </c>
      <c r="D42" s="250">
        <f>IF(D41&lt;0,"",D41)</f>
        <v>0</v>
      </c>
      <c r="E42" s="320"/>
    </row>
    <row r="43" spans="1:5" s="301" customFormat="1" ht="16.5" customHeight="1" x14ac:dyDescent="0.25">
      <c r="A43" s="256" t="s">
        <v>194</v>
      </c>
      <c r="B43" s="257" t="str">
        <f>IF(B41&lt;0,-B41,"")</f>
        <v/>
      </c>
      <c r="C43" s="257" t="str">
        <f>IF(C41&lt;0,-C41,"")</f>
        <v/>
      </c>
      <c r="D43" s="257" t="str">
        <f>IF(D41&lt;0,-D41,"")</f>
        <v/>
      </c>
      <c r="E43" s="320"/>
    </row>
    <row r="44" spans="1:5" x14ac:dyDescent="0.25">
      <c r="A44" s="258"/>
      <c r="B44" s="259"/>
      <c r="C44" s="259"/>
      <c r="D44" s="259"/>
    </row>
    <row r="45" spans="1:5" ht="31.5" x14ac:dyDescent="0.25">
      <c r="A45" s="221" t="s">
        <v>482</v>
      </c>
    </row>
    <row r="48" spans="1:5" x14ac:dyDescent="0.25">
      <c r="A48" s="228" t="s">
        <v>437</v>
      </c>
      <c r="B48" s="247" t="str">
        <f>B9</f>
        <v>N-2</v>
      </c>
      <c r="C48" s="247" t="str">
        <f t="shared" ref="C48:D48" si="0">C9</f>
        <v>N-1</v>
      </c>
      <c r="D48" s="247" t="str">
        <f t="shared" si="0"/>
        <v>N</v>
      </c>
    </row>
    <row r="49" spans="1:5" x14ac:dyDescent="0.25">
      <c r="A49" s="252" t="s">
        <v>451</v>
      </c>
      <c r="B49" s="382"/>
      <c r="C49" s="382"/>
      <c r="D49" s="382"/>
    </row>
    <row r="50" spans="1:5" x14ac:dyDescent="0.25">
      <c r="A50" s="252" t="s">
        <v>438</v>
      </c>
      <c r="B50" s="382"/>
      <c r="C50" s="383"/>
      <c r="D50" s="383"/>
    </row>
    <row r="51" spans="1:5" x14ac:dyDescent="0.25">
      <c r="A51" s="252" t="s">
        <v>440</v>
      </c>
      <c r="B51" s="382"/>
      <c r="C51" s="382"/>
      <c r="D51" s="382"/>
    </row>
    <row r="52" spans="1:5" x14ac:dyDescent="0.25">
      <c r="A52" s="252" t="s">
        <v>439</v>
      </c>
      <c r="B52" s="382"/>
      <c r="C52" s="383"/>
      <c r="D52" s="383"/>
    </row>
    <row r="53" spans="1:5" x14ac:dyDescent="0.25">
      <c r="A53" s="252" t="s">
        <v>514</v>
      </c>
      <c r="B53" s="382"/>
      <c r="C53" s="383"/>
      <c r="D53" s="383"/>
    </row>
    <row r="54" spans="1:5" x14ac:dyDescent="0.25">
      <c r="A54" s="253" t="s">
        <v>502</v>
      </c>
      <c r="B54" s="382"/>
      <c r="C54" s="383"/>
      <c r="D54" s="383"/>
    </row>
    <row r="55" spans="1:5" x14ac:dyDescent="0.25">
      <c r="A55" s="252" t="s">
        <v>516</v>
      </c>
      <c r="B55" s="382"/>
      <c r="C55" s="383"/>
      <c r="D55" s="383"/>
    </row>
    <row r="56" spans="1:5" ht="31.5" x14ac:dyDescent="0.25">
      <c r="A56" s="252" t="s">
        <v>454</v>
      </c>
      <c r="B56" s="382"/>
      <c r="C56" s="382"/>
      <c r="D56" s="382"/>
    </row>
    <row r="57" spans="1:5" ht="17.25" customHeight="1" x14ac:dyDescent="0.25">
      <c r="A57" s="252" t="s">
        <v>441</v>
      </c>
      <c r="B57" s="382"/>
      <c r="C57" s="383"/>
      <c r="D57" s="383"/>
    </row>
    <row r="58" spans="1:5" x14ac:dyDescent="0.25">
      <c r="A58" s="253" t="s">
        <v>496</v>
      </c>
      <c r="B58" s="382"/>
      <c r="C58" s="383"/>
      <c r="D58" s="383"/>
    </row>
    <row r="59" spans="1:5" x14ac:dyDescent="0.25">
      <c r="A59" s="253" t="s">
        <v>495</v>
      </c>
      <c r="B59" s="382"/>
      <c r="C59" s="383"/>
      <c r="D59" s="383"/>
    </row>
    <row r="60" spans="1:5" s="322" customFormat="1" x14ac:dyDescent="0.25">
      <c r="A60" s="253" t="s">
        <v>520</v>
      </c>
      <c r="B60" s="384"/>
      <c r="C60" s="383"/>
      <c r="D60" s="383"/>
      <c r="E60" s="321"/>
    </row>
    <row r="61" spans="1:5" x14ac:dyDescent="0.25">
      <c r="A61" s="252" t="s">
        <v>442</v>
      </c>
      <c r="B61" s="382"/>
      <c r="C61" s="382"/>
      <c r="D61" s="382"/>
    </row>
    <row r="62" spans="1:5" x14ac:dyDescent="0.25">
      <c r="A62" s="252" t="s">
        <v>443</v>
      </c>
      <c r="B62" s="382"/>
      <c r="C62" s="382"/>
      <c r="D62" s="382"/>
    </row>
    <row r="63" spans="1:5" x14ac:dyDescent="0.25">
      <c r="A63" s="252" t="s">
        <v>444</v>
      </c>
      <c r="B63" s="382"/>
      <c r="C63" s="382"/>
      <c r="D63" s="382"/>
    </row>
    <row r="64" spans="1:5" x14ac:dyDescent="0.25">
      <c r="A64" s="252" t="s">
        <v>445</v>
      </c>
      <c r="B64" s="382"/>
      <c r="C64" s="382"/>
      <c r="D64" s="382"/>
    </row>
    <row r="65" spans="1:4" ht="18" hidden="1" customHeight="1" x14ac:dyDescent="0.25">
      <c r="A65" s="252" t="s">
        <v>447</v>
      </c>
      <c r="B65" s="235"/>
      <c r="C65" s="235"/>
      <c r="D65" s="235"/>
    </row>
    <row r="66" spans="1:4" x14ac:dyDescent="0.25">
      <c r="A66" s="252" t="s">
        <v>518</v>
      </c>
      <c r="B66" s="382"/>
      <c r="C66" s="383"/>
      <c r="D66" s="383"/>
    </row>
    <row r="67" spans="1:4" x14ac:dyDescent="0.25">
      <c r="A67" s="252" t="s">
        <v>472</v>
      </c>
      <c r="B67" s="382"/>
      <c r="C67" s="383"/>
      <c r="D67" s="383"/>
    </row>
    <row r="68" spans="1:4" x14ac:dyDescent="0.25">
      <c r="A68" s="252" t="s">
        <v>446</v>
      </c>
      <c r="B68" s="382"/>
      <c r="C68" s="382"/>
      <c r="D68" s="382"/>
    </row>
    <row r="69" spans="1:4" x14ac:dyDescent="0.25">
      <c r="A69" s="252" t="s">
        <v>448</v>
      </c>
      <c r="B69" s="382"/>
      <c r="C69" s="382"/>
      <c r="D69" s="382"/>
    </row>
    <row r="70" spans="1:4" x14ac:dyDescent="0.25">
      <c r="A70" s="252" t="s">
        <v>449</v>
      </c>
      <c r="B70" s="382"/>
      <c r="C70" s="382"/>
      <c r="D70" s="382"/>
    </row>
    <row r="71" spans="1:4" x14ac:dyDescent="0.25">
      <c r="A71" s="252" t="s">
        <v>450</v>
      </c>
      <c r="B71" s="382"/>
      <c r="C71" s="382"/>
      <c r="D71" s="382"/>
    </row>
    <row r="72" spans="1:4" x14ac:dyDescent="0.25">
      <c r="A72" s="252" t="s">
        <v>523</v>
      </c>
      <c r="B72" s="230"/>
      <c r="C72" s="230"/>
      <c r="D72" s="230"/>
    </row>
    <row r="73" spans="1:4" x14ac:dyDescent="0.25">
      <c r="A73" s="254" t="s">
        <v>426</v>
      </c>
      <c r="B73" s="230"/>
      <c r="C73" s="230"/>
      <c r="D73" s="230"/>
    </row>
    <row r="74" spans="1:4" x14ac:dyDescent="0.25">
      <c r="A74" s="255" t="s">
        <v>427</v>
      </c>
      <c r="B74" s="230"/>
      <c r="C74" s="230"/>
      <c r="D74" s="230"/>
    </row>
    <row r="75" spans="1:4" x14ac:dyDescent="0.25">
      <c r="A75" s="255" t="s">
        <v>428</v>
      </c>
      <c r="B75" s="230"/>
      <c r="C75" s="230"/>
      <c r="D75" s="230"/>
    </row>
    <row r="76" spans="1:4" x14ac:dyDescent="0.25">
      <c r="A76" s="255" t="s">
        <v>429</v>
      </c>
      <c r="B76" s="230"/>
      <c r="C76" s="230"/>
      <c r="D76" s="230"/>
    </row>
    <row r="77" spans="1:4" x14ac:dyDescent="0.25">
      <c r="A77" s="255" t="s">
        <v>430</v>
      </c>
      <c r="B77" s="230"/>
      <c r="C77" s="230"/>
      <c r="D77" s="230"/>
    </row>
    <row r="78" spans="1:4" x14ac:dyDescent="0.25">
      <c r="A78" s="254" t="s">
        <v>431</v>
      </c>
      <c r="B78" s="230"/>
      <c r="C78" s="230"/>
      <c r="D78" s="230"/>
    </row>
    <row r="79" spans="1:4" x14ac:dyDescent="0.25">
      <c r="A79" s="255" t="s">
        <v>432</v>
      </c>
      <c r="B79" s="230"/>
      <c r="C79" s="230"/>
      <c r="D79" s="230"/>
    </row>
    <row r="80" spans="1:4" x14ac:dyDescent="0.25">
      <c r="A80" s="255" t="s">
        <v>433</v>
      </c>
      <c r="B80" s="230"/>
      <c r="C80" s="230"/>
      <c r="D80" s="230"/>
    </row>
    <row r="81" spans="1:4" x14ac:dyDescent="0.25">
      <c r="A81" s="255" t="s">
        <v>504</v>
      </c>
      <c r="B81" s="230"/>
      <c r="C81" s="230"/>
      <c r="D81" s="230"/>
    </row>
    <row r="82" spans="1:4" x14ac:dyDescent="0.25">
      <c r="A82" s="255" t="s">
        <v>434</v>
      </c>
      <c r="B82" s="230"/>
      <c r="C82" s="230"/>
      <c r="D82" s="230"/>
    </row>
    <row r="83" spans="1:4" x14ac:dyDescent="0.25">
      <c r="A83" s="255" t="s">
        <v>435</v>
      </c>
      <c r="B83" s="230"/>
      <c r="C83" s="230"/>
      <c r="D83" s="230"/>
    </row>
    <row r="84" spans="1:4" x14ac:dyDescent="0.25">
      <c r="A84" s="255" t="s">
        <v>436</v>
      </c>
      <c r="B84" s="230"/>
      <c r="C84" s="230"/>
      <c r="D84" s="230"/>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7" t="s">
        <v>33</v>
      </c>
      <c r="B2" s="477"/>
      <c r="C2" s="477"/>
      <c r="D2" s="477"/>
      <c r="E2" s="34"/>
    </row>
    <row r="3" spans="1:13" ht="20.25" x14ac:dyDescent="0.3">
      <c r="A3" s="478" t="s">
        <v>30</v>
      </c>
      <c r="B3" s="478"/>
      <c r="C3" s="478"/>
      <c r="D3" s="478"/>
      <c r="E3" s="1"/>
      <c r="F3" s="478" t="s">
        <v>31</v>
      </c>
      <c r="G3" s="478"/>
      <c r="H3" s="478"/>
      <c r="I3" s="478"/>
      <c r="K3" s="478" t="s">
        <v>31</v>
      </c>
      <c r="L3" s="478"/>
      <c r="M3" s="478"/>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205</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208</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216</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220</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78" t="s">
        <v>31</v>
      </c>
      <c r="G29" s="478"/>
      <c r="H29" s="478"/>
      <c r="I29" s="478"/>
      <c r="J29"/>
      <c r="K29" s="478" t="s">
        <v>31</v>
      </c>
      <c r="L29" s="478"/>
      <c r="M29" s="478"/>
    </row>
    <row r="30" spans="1:13" s="1" customFormat="1" ht="31.5" x14ac:dyDescent="0.25">
      <c r="A30" s="56" t="s">
        <v>5</v>
      </c>
      <c r="B30" s="55" t="str">
        <f>B4</f>
        <v>N-2</v>
      </c>
      <c r="C30" s="55" t="str">
        <f>C4</f>
        <v>N-1</v>
      </c>
      <c r="D30" s="55" t="str">
        <f>D4</f>
        <v>N</v>
      </c>
      <c r="F30" s="63" t="s">
        <v>221</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222</v>
      </c>
    </row>
    <row r="47" spans="1:13" s="1" customFormat="1" ht="15.75" x14ac:dyDescent="0.25">
      <c r="A47" s="65" t="s">
        <v>223</v>
      </c>
      <c r="B47" s="55" t="str">
        <f>B30</f>
        <v>N-2</v>
      </c>
      <c r="C47" s="55" t="str">
        <f>C30</f>
        <v>N-1</v>
      </c>
      <c r="D47" s="55"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45" t="s">
        <v>199</v>
      </c>
      <c r="B54" s="66" t="e">
        <f>B38/B$41</f>
        <v>#DIV/0!</v>
      </c>
      <c r="C54" s="66" t="e">
        <f>C38/C$41</f>
        <v>#DIV/0!</v>
      </c>
      <c r="D54" s="66" t="e">
        <f>D38/D$41</f>
        <v>#DIV/0!</v>
      </c>
    </row>
    <row r="55" spans="1:4" s="1" customFormat="1" ht="15.75" x14ac:dyDescent="0.25">
      <c r="A55" s="65" t="s">
        <v>228</v>
      </c>
      <c r="B55" s="55" t="str">
        <f>B47</f>
        <v>N-2</v>
      </c>
      <c r="C55" s="55" t="str">
        <f>C47</f>
        <v>N-1</v>
      </c>
      <c r="D55" s="55"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45" t="s">
        <v>200</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79" t="s">
        <v>64</v>
      </c>
      <c r="B1" s="479"/>
      <c r="C1" s="479"/>
      <c r="D1" s="479"/>
      <c r="E1" s="479"/>
      <c r="F1" s="21"/>
      <c r="G1" s="20"/>
    </row>
    <row r="2" spans="1:11" ht="19.5" x14ac:dyDescent="0.35">
      <c r="A2" s="481" t="s">
        <v>507</v>
      </c>
      <c r="B2" s="481"/>
      <c r="C2" s="481"/>
      <c r="D2" s="481"/>
      <c r="E2" s="481"/>
      <c r="F2" s="21"/>
      <c r="G2" s="20"/>
    </row>
    <row r="3" spans="1:11" ht="15.75" x14ac:dyDescent="0.25">
      <c r="A3" s="203"/>
      <c r="B3" s="212"/>
      <c r="C3" s="204"/>
      <c r="D3" s="204"/>
      <c r="E3" s="204"/>
      <c r="F3" s="21"/>
      <c r="G3" s="20"/>
    </row>
    <row r="4" spans="1:11" ht="20.25" x14ac:dyDescent="0.3">
      <c r="A4" s="479" t="s">
        <v>18</v>
      </c>
      <c r="B4" s="479"/>
      <c r="C4" s="479"/>
      <c r="D4" s="479"/>
      <c r="E4" s="479"/>
      <c r="F4" s="21"/>
      <c r="G4" s="20"/>
    </row>
    <row r="5" spans="1:11" ht="106.5" customHeight="1" x14ac:dyDescent="0.25">
      <c r="A5" s="480" t="s">
        <v>397</v>
      </c>
      <c r="B5" s="480"/>
      <c r="C5" s="480"/>
      <c r="D5" s="480"/>
      <c r="E5" s="480"/>
      <c r="F5" s="21"/>
      <c r="G5" s="20"/>
    </row>
    <row r="6" spans="1:11" ht="15.75" x14ac:dyDescent="0.25">
      <c r="A6" s="260"/>
      <c r="B6" s="261" t="s">
        <v>69</v>
      </c>
      <c r="C6" s="247" t="str">
        <f>C35</f>
        <v>N-2</v>
      </c>
      <c r="D6" s="247" t="str">
        <f>D35</f>
        <v>N-1</v>
      </c>
      <c r="E6" s="247" t="str">
        <f>E35</f>
        <v>N</v>
      </c>
      <c r="F6" s="21"/>
      <c r="G6" s="20"/>
    </row>
    <row r="7" spans="1:11" ht="15.75" x14ac:dyDescent="0.25">
      <c r="A7" s="262" t="s">
        <v>112</v>
      </c>
      <c r="B7" s="261" t="s">
        <v>113</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70</v>
      </c>
      <c r="B8" s="261" t="s">
        <v>234</v>
      </c>
      <c r="C8" s="250">
        <f>'1 Bilant'!B77+'1 Bilant'!B50-'1 Bilant'!B20</f>
        <v>0</v>
      </c>
      <c r="D8" s="250">
        <f>'1 Bilant'!C77+'1 Bilant'!C50-'1 Bilant'!C20</f>
        <v>0</v>
      </c>
      <c r="E8" s="250">
        <f>'1 Bilant'!D77+'1 Bilant'!D50-'1 Bilant'!D20</f>
        <v>0</v>
      </c>
      <c r="F8" s="21"/>
      <c r="G8" s="20"/>
    </row>
    <row r="9" spans="1:11" ht="15.75" x14ac:dyDescent="0.25">
      <c r="A9" s="263" t="s">
        <v>71</v>
      </c>
      <c r="B9" s="261" t="s">
        <v>72</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73</v>
      </c>
      <c r="B10" s="261" t="s">
        <v>76</v>
      </c>
      <c r="C10" s="250">
        <f>C8-C9</f>
        <v>0</v>
      </c>
      <c r="D10" s="250">
        <f>D8-D9</f>
        <v>0</v>
      </c>
      <c r="E10" s="250">
        <f>E8-E9</f>
        <v>0</v>
      </c>
      <c r="F10" s="21"/>
      <c r="G10" s="20"/>
    </row>
    <row r="11" spans="1:11" ht="15.75" x14ac:dyDescent="0.25">
      <c r="A11" s="263" t="s">
        <v>19</v>
      </c>
      <c r="B11" s="261" t="s">
        <v>396</v>
      </c>
      <c r="C11" s="250"/>
      <c r="D11" s="250">
        <f>D10-C10</f>
        <v>0</v>
      </c>
      <c r="E11" s="250">
        <f>E10-D10</f>
        <v>0</v>
      </c>
      <c r="F11" s="21"/>
      <c r="G11" s="20"/>
    </row>
    <row r="12" spans="1:11" ht="15.75" x14ac:dyDescent="0.25">
      <c r="A12" s="263" t="s">
        <v>77</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79" t="s">
        <v>65</v>
      </c>
      <c r="B14" s="479"/>
      <c r="C14" s="479"/>
      <c r="D14" s="479"/>
      <c r="E14" s="479"/>
      <c r="F14" s="21"/>
      <c r="G14" s="20"/>
      <c r="H14" s="18"/>
      <c r="I14" s="323"/>
      <c r="J14" s="323"/>
      <c r="K14" s="323"/>
    </row>
    <row r="15" spans="1:11" ht="117" customHeight="1" x14ac:dyDescent="0.25">
      <c r="A15" s="480" t="s">
        <v>398</v>
      </c>
      <c r="B15" s="480"/>
      <c r="C15" s="480"/>
      <c r="D15" s="480"/>
      <c r="E15" s="480"/>
      <c r="F15" s="21"/>
      <c r="G15" s="20"/>
      <c r="H15" s="18"/>
      <c r="I15" s="323"/>
      <c r="J15" s="323"/>
      <c r="K15" s="323"/>
    </row>
    <row r="16" spans="1:11" ht="15.75" x14ac:dyDescent="0.25">
      <c r="A16" s="271"/>
      <c r="B16" s="261" t="s">
        <v>69</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235</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78</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236</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79</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31.5" x14ac:dyDescent="0.25">
      <c r="A29" s="271" t="str">
        <f>'2 Cont RP'!A41</f>
        <v xml:space="preserve">REZULTATUL PATRIMONIAL AL EXERCIŢIULUI </v>
      </c>
      <c r="B29" s="324" t="s">
        <v>237</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79" t="s">
        <v>16</v>
      </c>
      <c r="B31" s="479"/>
      <c r="C31" s="479"/>
      <c r="D31" s="479"/>
      <c r="E31" s="479"/>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80" t="s">
        <v>480</v>
      </c>
      <c r="B34" s="480"/>
      <c r="C34" s="480"/>
      <c r="D34" s="480"/>
      <c r="E34" s="480"/>
      <c r="F34" s="21"/>
      <c r="G34" s="20"/>
    </row>
    <row r="35" spans="1:15" ht="19.5" x14ac:dyDescent="0.35">
      <c r="A35" s="265"/>
      <c r="B35" s="261" t="s">
        <v>69</v>
      </c>
      <c r="C35" s="247" t="str">
        <f>'1 Bilant'!B9</f>
        <v>N-2</v>
      </c>
      <c r="D35" s="247" t="str">
        <f>'1 Bilant'!C9</f>
        <v>N-1</v>
      </c>
      <c r="E35" s="247" t="str">
        <f>'1 Bilant'!D9</f>
        <v>N</v>
      </c>
      <c r="F35" s="21"/>
      <c r="G35" s="20"/>
    </row>
    <row r="36" spans="1:15" ht="15.75" x14ac:dyDescent="0.25">
      <c r="A36" s="266" t="s">
        <v>238</v>
      </c>
      <c r="B36" s="261" t="s">
        <v>239</v>
      </c>
      <c r="C36" s="267" t="str">
        <f>IFERROR(C19/C$17,"")</f>
        <v/>
      </c>
      <c r="D36" s="267" t="str">
        <f t="shared" ref="D36:E36" si="0">IFERROR(D19/D$17,"")</f>
        <v/>
      </c>
      <c r="E36" s="267" t="str">
        <f t="shared" si="0"/>
        <v/>
      </c>
      <c r="F36" s="21"/>
      <c r="G36" s="20"/>
    </row>
    <row r="37" spans="1:15" ht="15.75" x14ac:dyDescent="0.25">
      <c r="A37" s="266" t="s">
        <v>74</v>
      </c>
      <c r="B37" s="261" t="s">
        <v>240</v>
      </c>
      <c r="C37" s="267" t="str">
        <f>IFERROR(C22/C$17,"")</f>
        <v/>
      </c>
      <c r="D37" s="267" t="str">
        <f t="shared" ref="D37:E37" si="1">IFERROR(D22/D$17,"")</f>
        <v/>
      </c>
      <c r="E37" s="267" t="str">
        <f t="shared" si="1"/>
        <v/>
      </c>
      <c r="F37" s="21"/>
      <c r="G37" s="20"/>
    </row>
    <row r="38" spans="1:15" ht="15.75" x14ac:dyDescent="0.25">
      <c r="A38" s="266" t="s">
        <v>241</v>
      </c>
      <c r="B38" s="261" t="s">
        <v>242</v>
      </c>
      <c r="C38" s="267" t="str">
        <f>IFERROR(C23/C$17,"")</f>
        <v/>
      </c>
      <c r="D38" s="267" t="str">
        <f t="shared" ref="D38:E38" si="2">IFERROR(D23/D$17,"")</f>
        <v/>
      </c>
      <c r="E38" s="267" t="str">
        <f t="shared" si="2"/>
        <v/>
      </c>
      <c r="F38" s="21"/>
      <c r="G38" s="20"/>
    </row>
    <row r="39" spans="1:15" ht="15.75" x14ac:dyDescent="0.25">
      <c r="A39" s="266" t="s">
        <v>75</v>
      </c>
      <c r="B39" s="261" t="s">
        <v>243</v>
      </c>
      <c r="C39" s="267" t="str">
        <f>IFERROR(C26/C$17,"")</f>
        <v/>
      </c>
      <c r="D39" s="267" t="str">
        <f t="shared" ref="D39:E39" si="3">IFERROR(D26/D$17,"")</f>
        <v/>
      </c>
      <c r="E39" s="267" t="str">
        <f t="shared" si="3"/>
        <v/>
      </c>
      <c r="F39" s="21"/>
      <c r="G39" s="20"/>
    </row>
    <row r="40" spans="1:15" ht="15.75" x14ac:dyDescent="0.25">
      <c r="A40" s="266" t="s">
        <v>244</v>
      </c>
      <c r="B40" s="261" t="s">
        <v>245</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246</v>
      </c>
      <c r="B43" s="211"/>
      <c r="C43" s="42"/>
      <c r="D43" s="42"/>
      <c r="E43" s="42"/>
      <c r="F43" s="24"/>
      <c r="G43" s="24"/>
      <c r="H43" s="24"/>
      <c r="I43" s="24"/>
      <c r="J43" s="24"/>
      <c r="K43" s="24"/>
      <c r="L43" s="24"/>
    </row>
    <row r="44" spans="1:15" s="302" customFormat="1" ht="15.75" hidden="1" x14ac:dyDescent="0.25">
      <c r="A44" s="25" t="s">
        <v>23</v>
      </c>
      <c r="B44" s="211" t="s">
        <v>247</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248</v>
      </c>
      <c r="B45" s="211" t="s">
        <v>249</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250</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251</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252</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253</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254</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79" t="s">
        <v>21</v>
      </c>
      <c r="B52" s="479"/>
      <c r="C52" s="479"/>
      <c r="D52" s="479"/>
      <c r="E52" s="479"/>
      <c r="F52" s="26"/>
      <c r="G52" s="26"/>
      <c r="H52" s="26"/>
      <c r="I52" s="26"/>
      <c r="J52" s="26"/>
      <c r="K52" s="26"/>
      <c r="L52" s="26"/>
    </row>
    <row r="53" spans="1:12" ht="47.25" customHeight="1" x14ac:dyDescent="0.2">
      <c r="A53" s="480" t="s">
        <v>399</v>
      </c>
      <c r="B53" s="480"/>
      <c r="C53" s="480"/>
      <c r="D53" s="480"/>
      <c r="E53" s="480"/>
      <c r="F53" s="26"/>
      <c r="G53" s="26"/>
      <c r="H53" s="26"/>
      <c r="I53" s="26"/>
      <c r="J53" s="26"/>
      <c r="K53" s="26"/>
      <c r="L53" s="26"/>
    </row>
    <row r="54" spans="1:12" ht="15.75" x14ac:dyDescent="0.25">
      <c r="A54" s="268"/>
      <c r="B54" s="261" t="s">
        <v>69</v>
      </c>
      <c r="C54" s="247" t="str">
        <f>C6</f>
        <v>N-2</v>
      </c>
      <c r="D54" s="247" t="str">
        <f>D6</f>
        <v>N-1</v>
      </c>
      <c r="E54" s="247" t="str">
        <f>E6</f>
        <v>N</v>
      </c>
      <c r="F54" s="222"/>
      <c r="G54" s="26"/>
      <c r="H54" s="26"/>
      <c r="I54" s="26"/>
      <c r="J54" s="26"/>
      <c r="K54" s="26"/>
      <c r="L54" s="26"/>
    </row>
    <row r="55" spans="1:12" ht="15.75" x14ac:dyDescent="0.25">
      <c r="A55" s="263" t="s">
        <v>83</v>
      </c>
      <c r="B55" s="261" t="s">
        <v>80</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84</v>
      </c>
      <c r="B56" s="261" t="s">
        <v>81</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255</v>
      </c>
      <c r="B57" s="261" t="s">
        <v>82</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79" t="s">
        <v>66</v>
      </c>
      <c r="B59" s="479"/>
      <c r="C59" s="479"/>
      <c r="D59" s="479"/>
      <c r="E59" s="479"/>
      <c r="F59" s="26"/>
      <c r="G59" s="26"/>
      <c r="H59" s="26"/>
      <c r="I59" s="26"/>
      <c r="J59" s="26"/>
      <c r="K59" s="26"/>
      <c r="L59" s="26"/>
    </row>
    <row r="60" spans="1:12" ht="74.25" customHeight="1" x14ac:dyDescent="0.2">
      <c r="A60" s="480" t="s">
        <v>400</v>
      </c>
      <c r="B60" s="480"/>
      <c r="C60" s="480"/>
      <c r="D60" s="480"/>
      <c r="E60" s="480"/>
      <c r="F60" s="26"/>
      <c r="G60" s="26"/>
      <c r="H60" s="26"/>
      <c r="I60" s="26"/>
      <c r="J60" s="26"/>
      <c r="K60" s="26"/>
      <c r="L60" s="26"/>
    </row>
    <row r="61" spans="1:12" ht="15.75" x14ac:dyDescent="0.25">
      <c r="A61" s="268"/>
      <c r="B61" s="261" t="s">
        <v>69</v>
      </c>
      <c r="C61" s="247" t="str">
        <f>C54</f>
        <v>N-2</v>
      </c>
      <c r="D61" s="247" t="str">
        <f>D54</f>
        <v>N-1</v>
      </c>
      <c r="E61" s="247" t="str">
        <f>E54</f>
        <v>N</v>
      </c>
      <c r="F61" s="26"/>
      <c r="G61" s="26"/>
      <c r="H61" s="26"/>
      <c r="I61" s="26"/>
      <c r="J61" s="26"/>
      <c r="K61" s="26"/>
      <c r="L61" s="26"/>
    </row>
    <row r="62" spans="1:12" ht="15.75" x14ac:dyDescent="0.25">
      <c r="A62" s="263" t="s">
        <v>88</v>
      </c>
      <c r="B62" s="261" t="s">
        <v>90</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89</v>
      </c>
      <c r="B63" s="261" t="s">
        <v>256</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87</v>
      </c>
      <c r="B64" s="261" t="s">
        <v>257</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86</v>
      </c>
      <c r="B65" s="261" t="s">
        <v>258</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85</v>
      </c>
      <c r="B66" s="261" t="s">
        <v>91</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79" t="s">
        <v>401</v>
      </c>
      <c r="B68" s="479"/>
      <c r="C68" s="479"/>
      <c r="D68" s="479"/>
      <c r="E68" s="479"/>
      <c r="F68" s="26"/>
      <c r="G68" s="26"/>
      <c r="H68" s="26"/>
      <c r="I68" s="26"/>
      <c r="J68" s="26"/>
      <c r="K68" s="26"/>
      <c r="L68" s="26"/>
    </row>
    <row r="69" spans="1:12" ht="153.75" customHeight="1" x14ac:dyDescent="0.2">
      <c r="A69" s="480" t="s">
        <v>481</v>
      </c>
      <c r="B69" s="480"/>
      <c r="C69" s="480"/>
      <c r="D69" s="480"/>
      <c r="E69" s="480"/>
      <c r="F69" s="26"/>
      <c r="G69" s="26"/>
      <c r="H69" s="26"/>
      <c r="I69" s="26"/>
      <c r="J69" s="26"/>
      <c r="K69" s="26"/>
      <c r="L69" s="26"/>
    </row>
    <row r="70" spans="1:12" s="203" customFormat="1" ht="15.75" x14ac:dyDescent="0.25">
      <c r="A70" s="271" t="s">
        <v>417</v>
      </c>
      <c r="B70" s="261" t="s">
        <v>69</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403</v>
      </c>
      <c r="B71" s="261" t="s">
        <v>402</v>
      </c>
      <c r="C71" s="267" t="str">
        <f>IFERROR('2 Cont RP'!B50/'2 Cont RP'!B49,"")</f>
        <v/>
      </c>
      <c r="D71" s="267" t="str">
        <f>IFERROR('2 Cont RP'!C50/'2 Cont RP'!C49,"")</f>
        <v/>
      </c>
      <c r="E71" s="267" t="str">
        <f>IFERROR('2 Cont RP'!D50/'2 Cont RP'!D49,"")</f>
        <v/>
      </c>
    </row>
    <row r="72" spans="1:12" s="25" customFormat="1" ht="15.75" x14ac:dyDescent="0.25">
      <c r="A72" s="263" t="s">
        <v>404</v>
      </c>
      <c r="B72" s="261" t="s">
        <v>405</v>
      </c>
      <c r="C72" s="267" t="str">
        <f>IFERROR('2 Cont RP'!B52/'2 Cont RP'!B51,"")</f>
        <v/>
      </c>
      <c r="D72" s="267" t="str">
        <f>IFERROR('2 Cont RP'!C52/'2 Cont RP'!C51,"")</f>
        <v/>
      </c>
      <c r="E72" s="267" t="str">
        <f>IFERROR('2 Cont RP'!D52/'2 Cont RP'!D51,"")</f>
        <v/>
      </c>
    </row>
    <row r="73" spans="1:12" s="25" customFormat="1" ht="31.5" x14ac:dyDescent="0.25">
      <c r="A73" s="272" t="s">
        <v>406</v>
      </c>
      <c r="B73" s="261" t="s">
        <v>407</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476</v>
      </c>
      <c r="B74" s="261" t="s">
        <v>408</v>
      </c>
      <c r="C74" s="267" t="str">
        <f>IFERROR('2 Cont RP'!B52/'2 Cont RP'!B50,"")</f>
        <v/>
      </c>
      <c r="D74" s="267"/>
      <c r="E74" s="267" t="str">
        <f>IFERROR('2 Cont RP'!D52/'2 Cont RP'!D50,"")</f>
        <v/>
      </c>
      <c r="H74" s="482"/>
      <c r="I74" s="482"/>
      <c r="J74" s="482"/>
      <c r="K74" s="482"/>
      <c r="L74" s="482"/>
    </row>
    <row r="75" spans="1:12" s="25" customFormat="1" ht="31.5" x14ac:dyDescent="0.25">
      <c r="A75" s="272" t="s">
        <v>409</v>
      </c>
      <c r="B75" s="261" t="s">
        <v>410</v>
      </c>
      <c r="C75" s="267" t="str">
        <f>IFERROR('2 Cont RP'!B57/'2 Cont RP'!B61,"")</f>
        <v/>
      </c>
      <c r="D75" s="267" t="str">
        <f>IFERROR('2 Cont RP'!C57/'2 Cont RP'!C61,"")</f>
        <v/>
      </c>
      <c r="E75" s="267" t="str">
        <f>IFERROR('2 Cont RP'!D57/'2 Cont RP'!D61,"")</f>
        <v/>
      </c>
    </row>
    <row r="76" spans="1:12" s="25" customFormat="1" ht="15.75" x14ac:dyDescent="0.25">
      <c r="A76" s="272" t="s">
        <v>493</v>
      </c>
      <c r="B76" s="273" t="s">
        <v>494</v>
      </c>
      <c r="C76" s="267" t="str">
        <f>IFERROR('2 Cont RP'!B59/'2 Cont RP'!B58,"")</f>
        <v/>
      </c>
      <c r="D76" s="267" t="str">
        <f>IFERROR('2 Cont RP'!C59/'2 Cont RP'!C58,"")</f>
        <v/>
      </c>
      <c r="E76" s="267" t="str">
        <f>IFERROR('2 Cont RP'!D59/'2 Cont RP'!D58,"")</f>
        <v/>
      </c>
    </row>
    <row r="77" spans="1:12" s="25" customFormat="1" ht="15.75" x14ac:dyDescent="0.25">
      <c r="A77" s="272" t="s">
        <v>411</v>
      </c>
      <c r="B77" s="261" t="s">
        <v>412</v>
      </c>
      <c r="C77" s="267" t="str">
        <f>IFERROR('2 Cont RP'!B62/'2 Cont RP'!B63,"")</f>
        <v/>
      </c>
      <c r="D77" s="267" t="str">
        <f>IFERROR('2 Cont RP'!C62/'2 Cont RP'!C63,"")</f>
        <v/>
      </c>
      <c r="E77" s="267" t="str">
        <f>IFERROR('2 Cont RP'!D62/'2 Cont RP'!D63,"")</f>
        <v/>
      </c>
    </row>
    <row r="78" spans="1:12" s="25" customFormat="1" ht="15.75" x14ac:dyDescent="0.25">
      <c r="A78" s="272" t="s">
        <v>489</v>
      </c>
      <c r="B78" s="261" t="s">
        <v>490</v>
      </c>
      <c r="C78" s="267" t="str">
        <f>IFERROR('2 Cont RP'!B62/'2 Cont RP'!B61,"")</f>
        <v/>
      </c>
      <c r="D78" s="267" t="str">
        <f>IFERROR('2 Cont RP'!C62/'2 Cont RP'!C61,"")</f>
        <v/>
      </c>
      <c r="E78" s="267" t="str">
        <f>IFERROR('2 Cont RP'!D62/'2 Cont RP'!D61,"")</f>
        <v/>
      </c>
    </row>
    <row r="79" spans="1:12" s="25" customFormat="1" ht="15.75" x14ac:dyDescent="0.25">
      <c r="A79" s="272" t="s">
        <v>491</v>
      </c>
      <c r="B79" s="261" t="s">
        <v>492</v>
      </c>
      <c r="C79" s="267" t="str">
        <f>IFERROR('2 Cont RP'!B62/'2 Cont RP'!B50,"")</f>
        <v/>
      </c>
      <c r="D79" s="267" t="str">
        <f>IFERROR('2 Cont RP'!C62/'2 Cont RP'!C50,"")</f>
        <v/>
      </c>
      <c r="E79" s="267" t="str">
        <f>IFERROR('2 Cont RP'!D62/'2 Cont RP'!D50,"")</f>
        <v/>
      </c>
    </row>
    <row r="80" spans="1:12" s="25" customFormat="1" ht="15.75" x14ac:dyDescent="0.25">
      <c r="A80" s="272" t="s">
        <v>413</v>
      </c>
      <c r="B80" s="261" t="s">
        <v>414</v>
      </c>
      <c r="C80" s="267" t="str">
        <f>IFERROR('2 Cont RP'!B64/'2 Cont RP'!B50,"")</f>
        <v/>
      </c>
      <c r="D80" s="267" t="str">
        <f>IFERROR('2 Cont RP'!C64/'2 Cont RP'!C50,"")</f>
        <v/>
      </c>
      <c r="E80" s="267" t="str">
        <f>IFERROR('2 Cont RP'!D64/'2 Cont RP'!D50,"")</f>
        <v/>
      </c>
    </row>
    <row r="81" spans="1:12" s="25" customFormat="1" ht="15.75" x14ac:dyDescent="0.25">
      <c r="A81" s="272" t="s">
        <v>415</v>
      </c>
      <c r="B81" s="261" t="s">
        <v>416</v>
      </c>
      <c r="C81" s="267" t="str">
        <f>IFERROR('2 Cont RP'!B65/'2 Cont RP'!B50,"")</f>
        <v/>
      </c>
      <c r="D81" s="267" t="str">
        <f>IFERROR('2 Cont RP'!C65/'2 Cont RP'!C50,"")</f>
        <v/>
      </c>
      <c r="E81" s="267" t="str">
        <f>IFERROR('2 Cont RP'!D55/'2 Cont RP'!D50,"")</f>
        <v/>
      </c>
    </row>
    <row r="82" spans="1:12" s="279" customFormat="1" ht="15.75" x14ac:dyDescent="0.25">
      <c r="A82" s="280" t="s">
        <v>522</v>
      </c>
      <c r="B82" s="281" t="s">
        <v>519</v>
      </c>
      <c r="C82" s="282" t="str">
        <f>IFERROR('2 Cont RP'!B60/'2 Cont RP'!B50,"")</f>
        <v/>
      </c>
      <c r="D82" s="282" t="str">
        <f>IFERROR('2 Cont RP'!C60/'2 Cont RP'!C50,"")</f>
        <v/>
      </c>
      <c r="E82" s="282" t="str">
        <f>IFERROR('2 Cont RP'!D60/'2 Cont RP'!D50,"")</f>
        <v/>
      </c>
    </row>
    <row r="83" spans="1:12" s="203" customFormat="1" ht="33.75" customHeight="1" x14ac:dyDescent="0.25">
      <c r="A83" s="283" t="s">
        <v>525</v>
      </c>
      <c r="B83" s="261" t="s">
        <v>526</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418</v>
      </c>
      <c r="B85" s="261" t="s">
        <v>69</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419</v>
      </c>
      <c r="B86" s="261" t="s">
        <v>420</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477</v>
      </c>
      <c r="B87" s="261" t="s">
        <v>474</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508</v>
      </c>
      <c r="B88" s="261" t="s">
        <v>473</v>
      </c>
      <c r="C88" s="267"/>
      <c r="D88" s="267"/>
      <c r="E88" s="267"/>
      <c r="F88" s="25"/>
      <c r="G88" s="25"/>
      <c r="H88" s="25"/>
      <c r="I88" s="25"/>
      <c r="J88" s="25"/>
      <c r="K88" s="25"/>
      <c r="L88" s="25"/>
    </row>
    <row r="89" spans="1:12" s="203" customFormat="1" ht="15.75" x14ac:dyDescent="0.25">
      <c r="A89" s="252" t="s">
        <v>509</v>
      </c>
      <c r="B89" s="261" t="s">
        <v>421</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510</v>
      </c>
      <c r="B90" s="261" t="s">
        <v>422</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500</v>
      </c>
      <c r="B91" s="261" t="s">
        <v>452</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501</v>
      </c>
      <c r="B92" s="261" t="s">
        <v>503</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426</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427</v>
      </c>
      <c r="B95" s="275"/>
      <c r="C95" s="276">
        <f>'2 Cont RP'!B74</f>
        <v>0</v>
      </c>
      <c r="D95" s="276">
        <f>'2 Cont RP'!C74</f>
        <v>0</v>
      </c>
      <c r="E95" s="276">
        <f>'2 Cont RP'!D74</f>
        <v>0</v>
      </c>
      <c r="F95" s="42"/>
      <c r="G95" s="42"/>
      <c r="H95" s="42"/>
      <c r="I95" s="42"/>
      <c r="J95" s="42"/>
      <c r="K95" s="42"/>
      <c r="L95" s="42"/>
    </row>
    <row r="96" spans="1:12" s="40" customFormat="1" ht="12.75" x14ac:dyDescent="0.2">
      <c r="A96" s="277" t="s">
        <v>428</v>
      </c>
      <c r="B96" s="275"/>
      <c r="C96" s="276">
        <f>'2 Cont RP'!B75</f>
        <v>0</v>
      </c>
      <c r="D96" s="276">
        <f>'2 Cont RP'!C75</f>
        <v>0</v>
      </c>
      <c r="E96" s="276">
        <f>'2 Cont RP'!D75</f>
        <v>0</v>
      </c>
      <c r="F96" s="42"/>
      <c r="G96" s="42"/>
      <c r="H96" s="42"/>
      <c r="I96" s="42"/>
      <c r="J96" s="42"/>
      <c r="K96" s="42"/>
      <c r="L96" s="42"/>
    </row>
    <row r="97" spans="1:12" s="40" customFormat="1" ht="12.75" x14ac:dyDescent="0.2">
      <c r="A97" s="277" t="s">
        <v>429</v>
      </c>
      <c r="B97" s="275"/>
      <c r="C97" s="276">
        <f>'2 Cont RP'!B76</f>
        <v>0</v>
      </c>
      <c r="D97" s="276">
        <f>'2 Cont RP'!C76</f>
        <v>0</v>
      </c>
      <c r="E97" s="276">
        <f>'2 Cont RP'!D76</f>
        <v>0</v>
      </c>
      <c r="F97" s="42"/>
      <c r="G97" s="42"/>
      <c r="H97" s="42"/>
      <c r="I97" s="42"/>
      <c r="J97" s="42"/>
      <c r="K97" s="42"/>
      <c r="L97" s="42"/>
    </row>
    <row r="98" spans="1:12" s="40" customFormat="1" ht="12.75" x14ac:dyDescent="0.2">
      <c r="A98" s="277" t="s">
        <v>430</v>
      </c>
      <c r="B98" s="275"/>
      <c r="C98" s="276">
        <f>'2 Cont RP'!B77</f>
        <v>0</v>
      </c>
      <c r="D98" s="276">
        <f>'2 Cont RP'!C77</f>
        <v>0</v>
      </c>
      <c r="E98" s="276">
        <f>'2 Cont RP'!D77</f>
        <v>0</v>
      </c>
      <c r="F98" s="42"/>
      <c r="G98" s="42"/>
      <c r="H98" s="42"/>
      <c r="I98" s="42"/>
      <c r="J98" s="42"/>
      <c r="K98" s="42"/>
      <c r="L98" s="42"/>
    </row>
    <row r="99" spans="1:12" s="203" customFormat="1" ht="15.75" x14ac:dyDescent="0.25">
      <c r="A99" s="272" t="s">
        <v>431</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432</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433</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434</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435</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436</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8"/>
  <sheetViews>
    <sheetView workbookViewId="0"/>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485</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488</v>
      </c>
      <c r="B5" s="337" t="s">
        <v>486</v>
      </c>
      <c r="C5" s="338"/>
      <c r="D5" s="338"/>
      <c r="E5" s="339" t="str">
        <f>IFERROR('2 Cont RP'!D77/'2 Cont RP'!D50,"")</f>
        <v/>
      </c>
      <c r="F5" s="340"/>
      <c r="G5" s="203"/>
      <c r="H5" s="330"/>
      <c r="I5" s="203"/>
      <c r="J5" s="203"/>
      <c r="K5" s="203"/>
      <c r="L5" s="203"/>
      <c r="M5" s="203"/>
      <c r="N5" s="203"/>
    </row>
    <row r="6" spans="1:14" s="210" customFormat="1" ht="47.25" hidden="1" x14ac:dyDescent="0.25">
      <c r="A6" s="341"/>
      <c r="B6" s="337" t="s">
        <v>487</v>
      </c>
      <c r="C6" s="338"/>
      <c r="D6" s="338"/>
      <c r="E6" s="342">
        <f>'2 Cont RP'!D81</f>
        <v>0</v>
      </c>
      <c r="F6" s="340"/>
      <c r="G6" s="203"/>
      <c r="H6" s="330"/>
      <c r="I6" s="203"/>
      <c r="J6" s="203"/>
      <c r="K6" s="203"/>
      <c r="L6" s="203"/>
      <c r="M6" s="203"/>
      <c r="N6" s="203"/>
    </row>
    <row r="7" spans="1:14" s="210" customFormat="1" ht="17.25" customHeight="1" x14ac:dyDescent="0.25">
      <c r="A7" s="483"/>
      <c r="B7" s="483"/>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517</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529</v>
      </c>
      <c r="B12" s="355"/>
      <c r="C12" s="356"/>
      <c r="D12" s="356"/>
      <c r="E12" s="356"/>
      <c r="F12" s="357"/>
    </row>
    <row r="13" spans="1:14" ht="25.5" x14ac:dyDescent="0.25">
      <c r="A13" s="225"/>
      <c r="B13" s="225" t="s">
        <v>458</v>
      </c>
      <c r="C13" s="358" t="s">
        <v>456</v>
      </c>
      <c r="D13" s="359" t="s">
        <v>455</v>
      </c>
      <c r="E13" s="360" t="s">
        <v>457</v>
      </c>
      <c r="F13" s="357"/>
      <c r="G13" s="361"/>
    </row>
    <row r="14" spans="1:14" ht="15.75" x14ac:dyDescent="0.25">
      <c r="A14" s="226" t="s">
        <v>484</v>
      </c>
      <c r="B14" s="225" t="s">
        <v>483</v>
      </c>
      <c r="C14" s="362" t="str">
        <f>'3 Analiza financiara-indicatori'!E55</f>
        <v/>
      </c>
      <c r="D14" s="363" t="str">
        <f>IF(C14&gt;E14,"NU","DA")</f>
        <v>NU</v>
      </c>
      <c r="E14" s="358">
        <v>0.5</v>
      </c>
      <c r="F14" s="357" t="s">
        <v>515</v>
      </c>
      <c r="G14" s="361"/>
      <c r="H14" s="364"/>
    </row>
    <row r="15" spans="1:14" ht="15.75" x14ac:dyDescent="0.25">
      <c r="A15" s="298" t="s">
        <v>403</v>
      </c>
      <c r="B15" s="225" t="s">
        <v>459</v>
      </c>
      <c r="C15" s="365" t="str">
        <f>'3 Analiza financiara-indicatori'!E71</f>
        <v/>
      </c>
      <c r="D15" s="363" t="str">
        <f>IF(C15&gt;E15,"NU","DA")</f>
        <v>NU</v>
      </c>
      <c r="E15" s="366">
        <v>0.85</v>
      </c>
      <c r="F15" s="357"/>
      <c r="H15" s="480"/>
      <c r="I15" s="480"/>
      <c r="J15" s="480"/>
      <c r="K15" s="480"/>
      <c r="L15" s="480"/>
    </row>
    <row r="16" spans="1:14" ht="15.75" x14ac:dyDescent="0.25">
      <c r="A16" s="226" t="s">
        <v>404</v>
      </c>
      <c r="B16" s="225" t="s">
        <v>460</v>
      </c>
      <c r="C16" s="365" t="str">
        <f>'3 Analiza financiara-indicatori'!E72</f>
        <v/>
      </c>
      <c r="D16" s="363" t="str">
        <f t="shared" ref="D16:D22" si="0">IF(C16&gt;E16,"NU","DA")</f>
        <v>NU</v>
      </c>
      <c r="E16" s="366">
        <v>0.8</v>
      </c>
      <c r="F16" s="357"/>
    </row>
    <row r="17" spans="1:6" ht="18" customHeight="1" x14ac:dyDescent="0.25">
      <c r="A17" s="278" t="s">
        <v>406</v>
      </c>
      <c r="B17" s="225" t="s">
        <v>461</v>
      </c>
      <c r="C17" s="365" t="str">
        <f>'3 Analiza financiara-indicatori'!E73</f>
        <v/>
      </c>
      <c r="D17" s="363" t="str">
        <f t="shared" si="0"/>
        <v>NU</v>
      </c>
      <c r="E17" s="366">
        <v>0.5</v>
      </c>
      <c r="F17" s="357"/>
    </row>
    <row r="18" spans="1:6" ht="15.75" x14ac:dyDescent="0.25">
      <c r="A18" s="278" t="s">
        <v>476</v>
      </c>
      <c r="B18" s="225" t="s">
        <v>462</v>
      </c>
      <c r="C18" s="365" t="str">
        <f>'3 Analiza financiara-indicatori'!E74</f>
        <v/>
      </c>
      <c r="D18" s="363" t="str">
        <f t="shared" si="0"/>
        <v>NU</v>
      </c>
      <c r="E18" s="365">
        <v>0.3</v>
      </c>
      <c r="F18" s="357" t="s">
        <v>515</v>
      </c>
    </row>
    <row r="19" spans="1:6" ht="25.5" hidden="1" x14ac:dyDescent="0.25">
      <c r="A19" s="254" t="s">
        <v>409</v>
      </c>
      <c r="B19" s="225" t="s">
        <v>463</v>
      </c>
      <c r="C19" s="365" t="str">
        <f>'3 Analiza financiara-indicatori'!E75</f>
        <v/>
      </c>
      <c r="D19" s="363" t="str">
        <f t="shared" si="0"/>
        <v>DA</v>
      </c>
      <c r="E19" s="367"/>
      <c r="F19" s="357"/>
    </row>
    <row r="20" spans="1:6" ht="31.5" hidden="1" x14ac:dyDescent="0.25">
      <c r="A20" s="254" t="s">
        <v>411</v>
      </c>
      <c r="B20" s="225" t="s">
        <v>464</v>
      </c>
      <c r="C20" s="365" t="str">
        <f>'3 Analiza financiara-indicatori'!E77</f>
        <v/>
      </c>
      <c r="D20" s="363" t="str">
        <f t="shared" si="0"/>
        <v>DA</v>
      </c>
      <c r="E20" s="367"/>
      <c r="F20" s="357"/>
    </row>
    <row r="21" spans="1:6" ht="25.5" hidden="1" x14ac:dyDescent="0.25">
      <c r="A21" s="272" t="s">
        <v>489</v>
      </c>
      <c r="B21" s="225" t="s">
        <v>498</v>
      </c>
      <c r="C21" s="365" t="str">
        <f>'3 Analiza financiara-indicatori'!E78</f>
        <v/>
      </c>
      <c r="D21" s="363" t="str">
        <f t="shared" si="0"/>
        <v>DA</v>
      </c>
      <c r="E21" s="367"/>
      <c r="F21" s="357"/>
    </row>
    <row r="22" spans="1:6" ht="25.5" x14ac:dyDescent="0.25">
      <c r="A22" s="274" t="s">
        <v>491</v>
      </c>
      <c r="B22" s="225" t="s">
        <v>499</v>
      </c>
      <c r="C22" s="365" t="str">
        <f>'3 Analiza financiara-indicatori'!E79</f>
        <v/>
      </c>
      <c r="D22" s="363" t="str">
        <f t="shared" si="0"/>
        <v>NU</v>
      </c>
      <c r="E22" s="366">
        <v>0.05</v>
      </c>
      <c r="F22" s="357"/>
    </row>
    <row r="23" spans="1:6" ht="31.5" x14ac:dyDescent="0.25">
      <c r="A23" s="278" t="s">
        <v>413</v>
      </c>
      <c r="B23" s="225" t="s">
        <v>471</v>
      </c>
      <c r="C23" s="365" t="str">
        <f>'3 Analiza financiara-indicatori'!E80</f>
        <v/>
      </c>
      <c r="D23" s="363" t="str">
        <f>IF(C23&gt;E23,"DA","NU")</f>
        <v>DA</v>
      </c>
      <c r="E23" s="366">
        <v>0.7</v>
      </c>
      <c r="F23" s="357"/>
    </row>
    <row r="24" spans="1:6" ht="15.75" hidden="1" x14ac:dyDescent="0.25">
      <c r="A24" s="254" t="s">
        <v>415</v>
      </c>
      <c r="B24" s="225" t="s">
        <v>465</v>
      </c>
      <c r="C24" s="365" t="str">
        <f>'3 Analiza financiara-indicatori'!E81</f>
        <v/>
      </c>
      <c r="D24" s="363" t="str">
        <f>IF(C24&gt;E24,"NU","DA")</f>
        <v>DA</v>
      </c>
      <c r="E24" s="367"/>
      <c r="F24" s="357"/>
    </row>
    <row r="25" spans="1:6" ht="25.5" hidden="1" x14ac:dyDescent="0.25">
      <c r="A25" s="252" t="s">
        <v>453</v>
      </c>
      <c r="B25" s="225" t="s">
        <v>470</v>
      </c>
      <c r="C25" s="365" t="str">
        <f>'3 Analiza financiara-indicatori'!E83</f>
        <v/>
      </c>
      <c r="D25" s="363" t="str">
        <f>IF(C25&gt;E25,"DA","NU")</f>
        <v>DA</v>
      </c>
      <c r="E25" s="365">
        <v>0.3</v>
      </c>
      <c r="F25" s="357"/>
    </row>
    <row r="26" spans="1:6" ht="31.5" x14ac:dyDescent="0.25">
      <c r="A26" s="297" t="s">
        <v>522</v>
      </c>
      <c r="B26" s="225" t="s">
        <v>521</v>
      </c>
      <c r="C26" s="365" t="str">
        <f>'3 Analiza financiara-indicatori'!E82</f>
        <v/>
      </c>
      <c r="D26" s="363" t="str">
        <f t="shared" ref="D26" si="1">IF(C26&gt;E26,"NU","DA")</f>
        <v>NU</v>
      </c>
      <c r="E26" s="366">
        <v>0.05</v>
      </c>
      <c r="F26" s="357"/>
    </row>
    <row r="27" spans="1:6" ht="41.25" x14ac:dyDescent="0.25">
      <c r="A27" s="296" t="s">
        <v>525</v>
      </c>
      <c r="B27" s="225" t="s">
        <v>497</v>
      </c>
      <c r="C27" s="365" t="str">
        <f>'3 Analiza financiara-indicatori'!E83</f>
        <v/>
      </c>
      <c r="D27" s="368" t="str">
        <f>IF(C27&gt;E27,"DA","NU")</f>
        <v>DA</v>
      </c>
      <c r="E27" s="365">
        <v>0.3</v>
      </c>
      <c r="F27" s="357"/>
    </row>
    <row r="28" spans="1:6" ht="15.75" x14ac:dyDescent="0.25">
      <c r="A28" s="253" t="s">
        <v>524</v>
      </c>
      <c r="B28" s="225" t="s">
        <v>527</v>
      </c>
      <c r="C28" s="365" t="str">
        <f>'3 Analiza financiara-indicatori'!E66</f>
        <v/>
      </c>
      <c r="D28" s="368" t="str">
        <f>IF(C28&gt;E28,"DA","NU")</f>
        <v>DA</v>
      </c>
      <c r="E28" s="365">
        <v>0.67</v>
      </c>
      <c r="F28" s="357"/>
    </row>
    <row r="29" spans="1:6" ht="15.75" x14ac:dyDescent="0.25">
      <c r="A29" s="278" t="s">
        <v>419</v>
      </c>
      <c r="B29" s="225" t="s">
        <v>469</v>
      </c>
      <c r="C29" s="365" t="str">
        <f>'3 Analiza financiara-indicatori'!E86</f>
        <v/>
      </c>
      <c r="D29" s="363" t="str">
        <f>IF(C29&gt;E29,"DA","NU")</f>
        <v>DA</v>
      </c>
      <c r="E29" s="366">
        <v>0.7</v>
      </c>
      <c r="F29" s="357"/>
    </row>
    <row r="30" spans="1:6" ht="31.5" hidden="1" x14ac:dyDescent="0.25">
      <c r="A30" s="219" t="s">
        <v>478</v>
      </c>
      <c r="B30" s="355" t="s">
        <v>475</v>
      </c>
      <c r="C30" s="369" t="str">
        <f>'3 Analiza financiara-indicatori'!E87</f>
        <v/>
      </c>
      <c r="D30" s="36" t="str">
        <f>IF(C30&gt;E30,"DA","NU")</f>
        <v>NU</v>
      </c>
      <c r="E30" s="356"/>
      <c r="F30" s="357"/>
    </row>
    <row r="31" spans="1:6" ht="15.75" hidden="1" x14ac:dyDescent="0.25">
      <c r="A31" s="220" t="s">
        <v>423</v>
      </c>
      <c r="B31" s="355" t="s">
        <v>468</v>
      </c>
      <c r="C31" s="369" t="str">
        <f>'3 Analiza financiara-indicatori'!E89</f>
        <v/>
      </c>
      <c r="D31" s="36" t="str">
        <f>IF(C31&gt;E31,"DA","NU")</f>
        <v>NU</v>
      </c>
      <c r="E31" s="356"/>
      <c r="F31" s="357"/>
    </row>
    <row r="32" spans="1:6" ht="15.75" hidden="1" x14ac:dyDescent="0.25">
      <c r="A32" s="220" t="s">
        <v>424</v>
      </c>
      <c r="B32" s="355" t="s">
        <v>467</v>
      </c>
      <c r="C32" s="369" t="str">
        <f>'3 Analiza financiara-indicatori'!E90</f>
        <v/>
      </c>
      <c r="D32" s="36" t="str">
        <f>IF(C32&gt;E32,"NU","DA")</f>
        <v>DA</v>
      </c>
      <c r="E32" s="356"/>
      <c r="F32" s="357"/>
    </row>
    <row r="33" spans="1:14" ht="15.75" hidden="1" x14ac:dyDescent="0.25">
      <c r="A33" s="220" t="s">
        <v>425</v>
      </c>
      <c r="B33" s="355" t="s">
        <v>466</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workbookViewId="0"/>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260</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486" t="s">
        <v>261</v>
      </c>
      <c r="B2" s="486"/>
      <c r="C2" s="486"/>
      <c r="D2" s="486"/>
      <c r="E2" s="486"/>
      <c r="F2" s="486"/>
      <c r="G2" s="486"/>
      <c r="H2" s="486"/>
      <c r="I2" s="82"/>
      <c r="J2" s="82"/>
      <c r="K2" s="82"/>
      <c r="L2" s="82"/>
      <c r="M2" s="82"/>
      <c r="N2" s="82"/>
      <c r="O2" s="82"/>
      <c r="P2" s="82"/>
      <c r="Q2" s="82"/>
      <c r="R2" s="82"/>
      <c r="S2" s="82"/>
      <c r="T2" s="83"/>
      <c r="U2" s="83" t="s">
        <v>94</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487" t="s">
        <v>93</v>
      </c>
      <c r="B4" s="490" t="s">
        <v>262</v>
      </c>
      <c r="C4" s="87" t="s">
        <v>263</v>
      </c>
      <c r="D4" s="493" t="s">
        <v>110</v>
      </c>
      <c r="E4" s="494"/>
      <c r="F4" s="494"/>
      <c r="G4" s="494"/>
      <c r="H4" s="494"/>
      <c r="I4" s="494"/>
      <c r="J4" s="494"/>
      <c r="K4" s="494"/>
      <c r="L4" s="494"/>
      <c r="M4" s="494"/>
      <c r="N4" s="494"/>
      <c r="O4" s="494"/>
      <c r="P4" s="494"/>
      <c r="Q4" s="494"/>
      <c r="R4" s="494"/>
      <c r="S4" s="494"/>
      <c r="T4" s="494"/>
      <c r="U4" s="494"/>
      <c r="V4" s="494"/>
      <c r="W4" s="494"/>
      <c r="X4" s="493" t="s">
        <v>264</v>
      </c>
      <c r="Y4" s="493"/>
      <c r="Z4" s="493"/>
      <c r="AA4" s="493"/>
      <c r="AB4" s="493"/>
      <c r="AC4" s="493"/>
      <c r="AD4" s="493"/>
      <c r="AE4" s="493"/>
      <c r="AF4" s="493"/>
      <c r="AG4" s="493"/>
    </row>
    <row r="5" spans="1:33" s="3" customFormat="1" ht="12.75" customHeight="1" x14ac:dyDescent="0.2">
      <c r="A5" s="488"/>
      <c r="B5" s="491"/>
      <c r="C5" s="495" t="s">
        <v>259</v>
      </c>
      <c r="D5" s="496" t="s">
        <v>95</v>
      </c>
      <c r="E5" s="496"/>
      <c r="F5" s="496"/>
      <c r="G5" s="496"/>
      <c r="H5" s="496" t="s">
        <v>96</v>
      </c>
      <c r="I5" s="496"/>
      <c r="J5" s="496"/>
      <c r="K5" s="496"/>
      <c r="L5" s="497" t="s">
        <v>97</v>
      </c>
      <c r="M5" s="498"/>
      <c r="N5" s="498"/>
      <c r="O5" s="499"/>
      <c r="P5" s="497" t="s">
        <v>98</v>
      </c>
      <c r="Q5" s="498"/>
      <c r="R5" s="498"/>
      <c r="S5" s="499"/>
      <c r="T5" s="484" t="s">
        <v>265</v>
      </c>
      <c r="U5" s="484" t="s">
        <v>266</v>
      </c>
      <c r="V5" s="484" t="s">
        <v>267</v>
      </c>
      <c r="W5" s="484" t="s">
        <v>268</v>
      </c>
      <c r="X5" s="484">
        <v>5</v>
      </c>
      <c r="Y5" s="484">
        <v>6</v>
      </c>
      <c r="Z5" s="484">
        <v>7</v>
      </c>
      <c r="AA5" s="484">
        <v>8</v>
      </c>
      <c r="AB5" s="484">
        <v>9</v>
      </c>
      <c r="AC5" s="484">
        <v>10</v>
      </c>
      <c r="AD5" s="484">
        <v>11</v>
      </c>
      <c r="AE5" s="484">
        <v>12</v>
      </c>
      <c r="AF5" s="484">
        <v>13</v>
      </c>
      <c r="AG5" s="484">
        <v>14</v>
      </c>
    </row>
    <row r="6" spans="1:33" s="3" customFormat="1" ht="22.5" x14ac:dyDescent="0.2">
      <c r="A6" s="489"/>
      <c r="B6" s="492"/>
      <c r="C6" s="495"/>
      <c r="D6" s="88" t="s">
        <v>269</v>
      </c>
      <c r="E6" s="88" t="s">
        <v>270</v>
      </c>
      <c r="F6" s="88" t="s">
        <v>271</v>
      </c>
      <c r="G6" s="88" t="s">
        <v>272</v>
      </c>
      <c r="H6" s="88" t="s">
        <v>269</v>
      </c>
      <c r="I6" s="88" t="s">
        <v>270</v>
      </c>
      <c r="J6" s="88" t="s">
        <v>271</v>
      </c>
      <c r="K6" s="88" t="s">
        <v>272</v>
      </c>
      <c r="L6" s="88" t="s">
        <v>269</v>
      </c>
      <c r="M6" s="88" t="s">
        <v>270</v>
      </c>
      <c r="N6" s="88" t="s">
        <v>271</v>
      </c>
      <c r="O6" s="88" t="s">
        <v>272</v>
      </c>
      <c r="P6" s="88" t="s">
        <v>269</v>
      </c>
      <c r="Q6" s="88" t="s">
        <v>270</v>
      </c>
      <c r="R6" s="88" t="s">
        <v>271</v>
      </c>
      <c r="S6" s="88" t="s">
        <v>272</v>
      </c>
      <c r="T6" s="485"/>
      <c r="U6" s="485"/>
      <c r="V6" s="485"/>
      <c r="W6" s="485"/>
      <c r="X6" s="485"/>
      <c r="Y6" s="485"/>
      <c r="Z6" s="485"/>
      <c r="AA6" s="485"/>
      <c r="AB6" s="485"/>
      <c r="AC6" s="485"/>
      <c r="AD6" s="485"/>
      <c r="AE6" s="485"/>
      <c r="AF6" s="485"/>
      <c r="AG6" s="485"/>
    </row>
    <row r="7" spans="1:33" s="30" customFormat="1" ht="14.25" x14ac:dyDescent="0.2">
      <c r="A7" s="89"/>
      <c r="B7" s="501" t="s">
        <v>273</v>
      </c>
      <c r="C7" s="502"/>
      <c r="D7" s="502"/>
      <c r="E7" s="502"/>
      <c r="F7" s="502"/>
      <c r="G7" s="502"/>
      <c r="H7" s="502"/>
      <c r="I7" s="502"/>
      <c r="J7" s="502"/>
      <c r="K7" s="502"/>
      <c r="L7" s="502"/>
      <c r="M7" s="502"/>
      <c r="N7" s="502"/>
      <c r="O7" s="502"/>
      <c r="P7" s="502"/>
      <c r="Q7" s="502"/>
      <c r="R7" s="502"/>
      <c r="S7" s="502"/>
      <c r="T7" s="502"/>
      <c r="U7" s="502"/>
      <c r="V7" s="502"/>
      <c r="W7" s="503"/>
      <c r="X7" s="90"/>
      <c r="Y7" s="90"/>
      <c r="Z7" s="90"/>
      <c r="AA7" s="90"/>
      <c r="AB7" s="90"/>
      <c r="AC7" s="90"/>
      <c r="AD7" s="90"/>
      <c r="AE7" s="90"/>
      <c r="AF7" s="90"/>
      <c r="AG7" s="90"/>
    </row>
    <row r="8" spans="1:33" s="30" customFormat="1" ht="14.25" customHeight="1" x14ac:dyDescent="0.2">
      <c r="A8" s="91">
        <v>1</v>
      </c>
      <c r="B8" s="92" t="s">
        <v>99</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100</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101</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102</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103</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104</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105</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106</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504" t="s">
        <v>274</v>
      </c>
      <c r="B17" s="504"/>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275</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276</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277</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278</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504" t="s">
        <v>279</v>
      </c>
      <c r="B22" s="504"/>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280</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500" t="s">
        <v>281</v>
      </c>
      <c r="B24" s="500"/>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501" t="s">
        <v>282</v>
      </c>
      <c r="C25" s="502"/>
      <c r="D25" s="502"/>
      <c r="E25" s="502"/>
      <c r="F25" s="502"/>
      <c r="G25" s="502"/>
      <c r="H25" s="502"/>
      <c r="I25" s="502"/>
      <c r="J25" s="502"/>
      <c r="K25" s="502"/>
      <c r="L25" s="502"/>
      <c r="M25" s="502"/>
      <c r="N25" s="502"/>
      <c r="O25" s="502"/>
      <c r="P25" s="502"/>
      <c r="Q25" s="502"/>
      <c r="R25" s="502"/>
      <c r="S25" s="502"/>
      <c r="T25" s="502"/>
      <c r="U25" s="502"/>
      <c r="V25" s="502"/>
      <c r="W25" s="503"/>
      <c r="X25" s="90"/>
      <c r="Y25" s="90"/>
      <c r="Z25" s="90"/>
      <c r="AA25" s="90"/>
      <c r="AB25" s="90"/>
      <c r="AC25" s="90"/>
      <c r="AD25" s="90"/>
      <c r="AE25" s="90"/>
      <c r="AF25" s="90"/>
      <c r="AG25" s="90"/>
    </row>
    <row r="26" spans="1:33" s="30" customFormat="1" ht="26.25" customHeight="1" x14ac:dyDescent="0.2">
      <c r="A26" s="91">
        <v>1</v>
      </c>
      <c r="B26" s="92" t="s">
        <v>108</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283</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284</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109</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504" t="s">
        <v>107</v>
      </c>
      <c r="B30" s="504" t="s">
        <v>107</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285</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286</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504" t="s">
        <v>287</v>
      </c>
      <c r="B33" s="504"/>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288</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289</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290</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291</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504" t="s">
        <v>292</v>
      </c>
      <c r="B38" s="504"/>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293</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294</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295</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296</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297</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504" t="s">
        <v>298</v>
      </c>
      <c r="B44" s="504"/>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299</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500" t="s">
        <v>300</v>
      </c>
      <c r="B46" s="500"/>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22"/>
    </row>
    <row r="2" spans="1:33" ht="15.75" x14ac:dyDescent="0.2">
      <c r="A2" s="124"/>
      <c r="B2" s="125"/>
      <c r="C2" s="126"/>
      <c r="D2" s="127"/>
      <c r="E2" s="127"/>
      <c r="F2" s="127"/>
      <c r="G2" s="127"/>
      <c r="H2" s="127"/>
      <c r="I2" s="127"/>
      <c r="J2" s="127"/>
      <c r="K2" s="127"/>
      <c r="L2" s="127"/>
      <c r="M2" s="127"/>
      <c r="N2" s="122"/>
      <c r="AG2" s="28" t="s">
        <v>302</v>
      </c>
    </row>
    <row r="3" spans="1:33" ht="51" x14ac:dyDescent="0.2">
      <c r="A3" s="507" t="s">
        <v>303</v>
      </c>
      <c r="B3" s="490" t="s">
        <v>304</v>
      </c>
      <c r="C3" s="128" t="s">
        <v>263</v>
      </c>
      <c r="D3" s="511" t="s">
        <v>110</v>
      </c>
      <c r="E3" s="512"/>
      <c r="F3" s="512"/>
      <c r="G3" s="512"/>
      <c r="H3" s="512"/>
      <c r="I3" s="512"/>
      <c r="J3" s="512"/>
      <c r="K3" s="512"/>
      <c r="L3" s="512"/>
      <c r="M3" s="512"/>
      <c r="N3" s="512"/>
      <c r="O3" s="512"/>
      <c r="P3" s="512"/>
      <c r="Q3" s="512"/>
      <c r="R3" s="512"/>
      <c r="S3" s="512"/>
      <c r="T3" s="512"/>
      <c r="U3" s="512"/>
      <c r="V3" s="512"/>
      <c r="W3" s="512"/>
      <c r="X3" s="493" t="s">
        <v>264</v>
      </c>
      <c r="Y3" s="493"/>
      <c r="Z3" s="493"/>
      <c r="AA3" s="493"/>
      <c r="AB3" s="493"/>
      <c r="AC3" s="493"/>
      <c r="AD3" s="493"/>
      <c r="AE3" s="493"/>
      <c r="AF3" s="493"/>
      <c r="AG3" s="493"/>
    </row>
    <row r="4" spans="1:33" ht="15" customHeight="1" x14ac:dyDescent="0.2">
      <c r="A4" s="508"/>
      <c r="B4" s="509"/>
      <c r="C4" s="495" t="s">
        <v>259</v>
      </c>
      <c r="D4" s="513" t="s">
        <v>95</v>
      </c>
      <c r="E4" s="513"/>
      <c r="F4" s="513"/>
      <c r="G4" s="513"/>
      <c r="H4" s="513" t="s">
        <v>96</v>
      </c>
      <c r="I4" s="513"/>
      <c r="J4" s="513"/>
      <c r="K4" s="513"/>
      <c r="L4" s="514" t="s">
        <v>97</v>
      </c>
      <c r="M4" s="515"/>
      <c r="N4" s="515"/>
      <c r="O4" s="516"/>
      <c r="P4" s="514" t="s">
        <v>98</v>
      </c>
      <c r="Q4" s="515"/>
      <c r="R4" s="515"/>
      <c r="S4" s="516"/>
      <c r="T4" s="517" t="s">
        <v>265</v>
      </c>
      <c r="U4" s="517" t="s">
        <v>266</v>
      </c>
      <c r="V4" s="517" t="s">
        <v>267</v>
      </c>
      <c r="W4" s="517" t="s">
        <v>268</v>
      </c>
      <c r="X4" s="517">
        <v>5</v>
      </c>
      <c r="Y4" s="517">
        <v>6</v>
      </c>
      <c r="Z4" s="517">
        <v>7</v>
      </c>
      <c r="AA4" s="517">
        <v>8</v>
      </c>
      <c r="AB4" s="517">
        <v>9</v>
      </c>
      <c r="AC4" s="517">
        <v>10</v>
      </c>
      <c r="AD4" s="517">
        <v>11</v>
      </c>
      <c r="AE4" s="517">
        <v>12</v>
      </c>
      <c r="AF4" s="517">
        <v>13</v>
      </c>
      <c r="AG4" s="517">
        <v>14</v>
      </c>
    </row>
    <row r="5" spans="1:33" ht="23.25" customHeight="1" x14ac:dyDescent="0.2">
      <c r="A5" s="508"/>
      <c r="B5" s="510"/>
      <c r="C5" s="495"/>
      <c r="D5" s="129" t="s">
        <v>269</v>
      </c>
      <c r="E5" s="129" t="s">
        <v>270</v>
      </c>
      <c r="F5" s="129" t="s">
        <v>271</v>
      </c>
      <c r="G5" s="129" t="s">
        <v>272</v>
      </c>
      <c r="H5" s="129" t="s">
        <v>269</v>
      </c>
      <c r="I5" s="129" t="s">
        <v>270</v>
      </c>
      <c r="J5" s="129" t="s">
        <v>271</v>
      </c>
      <c r="K5" s="129" t="s">
        <v>272</v>
      </c>
      <c r="L5" s="129" t="s">
        <v>269</v>
      </c>
      <c r="M5" s="129" t="s">
        <v>270</v>
      </c>
      <c r="N5" s="129" t="s">
        <v>271</v>
      </c>
      <c r="O5" s="129" t="s">
        <v>272</v>
      </c>
      <c r="P5" s="129" t="s">
        <v>269</v>
      </c>
      <c r="Q5" s="129" t="s">
        <v>270</v>
      </c>
      <c r="R5" s="129" t="s">
        <v>271</v>
      </c>
      <c r="S5" s="129" t="s">
        <v>272</v>
      </c>
      <c r="T5" s="518"/>
      <c r="U5" s="518"/>
      <c r="V5" s="518"/>
      <c r="W5" s="518"/>
      <c r="X5" s="518"/>
      <c r="Y5" s="518"/>
      <c r="Z5" s="518"/>
      <c r="AA5" s="518"/>
      <c r="AB5" s="518"/>
      <c r="AC5" s="518"/>
      <c r="AD5" s="518"/>
      <c r="AE5" s="518"/>
      <c r="AF5" s="518"/>
      <c r="AG5" s="518"/>
    </row>
    <row r="6" spans="1:33" x14ac:dyDescent="0.2">
      <c r="A6" s="520" t="s">
        <v>305</v>
      </c>
      <c r="B6" s="520"/>
      <c r="C6" s="520"/>
      <c r="D6" s="520"/>
      <c r="E6" s="520"/>
      <c r="F6" s="520"/>
      <c r="G6" s="520"/>
      <c r="H6" s="520"/>
      <c r="I6" s="520"/>
      <c r="J6" s="520"/>
      <c r="K6" s="520"/>
      <c r="L6" s="520"/>
      <c r="M6" s="520"/>
      <c r="N6" s="520"/>
    </row>
    <row r="7" spans="1:33" s="30" customFormat="1" ht="15.75" customHeight="1" x14ac:dyDescent="0.2">
      <c r="A7" s="130">
        <v>1</v>
      </c>
      <c r="B7" s="131" t="s">
        <v>306</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105</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307</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21" t="s">
        <v>274</v>
      </c>
      <c r="B11" s="521" t="s">
        <v>107</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22" t="s">
        <v>308</v>
      </c>
      <c r="B12" s="522"/>
      <c r="C12" s="522"/>
      <c r="D12" s="522"/>
      <c r="E12" s="522"/>
      <c r="F12" s="522"/>
      <c r="G12" s="522"/>
      <c r="H12" s="522"/>
      <c r="I12" s="522"/>
      <c r="J12" s="522"/>
      <c r="K12" s="522"/>
      <c r="L12" s="522"/>
      <c r="M12" s="522"/>
      <c r="N12" s="522"/>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309</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310</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311</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291</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19" t="s">
        <v>312</v>
      </c>
      <c r="B17" s="519"/>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19" t="s">
        <v>313</v>
      </c>
      <c r="B18" s="519" t="s">
        <v>314</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22" t="s">
        <v>315</v>
      </c>
      <c r="B19" s="522"/>
      <c r="C19" s="522"/>
      <c r="D19" s="522"/>
      <c r="E19" s="522"/>
      <c r="F19" s="522"/>
      <c r="G19" s="522"/>
      <c r="H19" s="522"/>
      <c r="I19" s="522"/>
      <c r="J19" s="522"/>
      <c r="K19" s="522"/>
      <c r="L19" s="522"/>
      <c r="M19" s="522"/>
      <c r="N19" s="522"/>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19" t="s">
        <v>279</v>
      </c>
      <c r="B20" s="519" t="s">
        <v>279</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22" t="s">
        <v>316</v>
      </c>
      <c r="B21" s="522"/>
      <c r="C21" s="522"/>
      <c r="D21" s="522"/>
      <c r="E21" s="522"/>
      <c r="F21" s="522"/>
      <c r="G21" s="522"/>
      <c r="H21" s="522"/>
      <c r="I21" s="522"/>
      <c r="J21" s="522"/>
      <c r="K21" s="522"/>
      <c r="L21" s="522"/>
      <c r="M21" s="522"/>
      <c r="N21" s="522"/>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293</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294</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295</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296</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317</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19" t="s">
        <v>318</v>
      </c>
      <c r="B27" s="519"/>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19" t="s">
        <v>319</v>
      </c>
      <c r="B28" s="519" t="s">
        <v>317</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320</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280</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299</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19" t="s">
        <v>321</v>
      </c>
      <c r="B32" s="519" t="s">
        <v>317</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322</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19" t="s">
        <v>323</v>
      </c>
      <c r="B34" s="519"/>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23" t="s">
        <v>324</v>
      </c>
      <c r="B2" s="524"/>
      <c r="C2" s="524"/>
      <c r="D2" s="524"/>
      <c r="E2" s="524"/>
      <c r="F2" s="524"/>
      <c r="G2" s="524"/>
      <c r="H2" s="524"/>
      <c r="I2" s="524"/>
      <c r="J2" s="524"/>
      <c r="K2" s="524"/>
      <c r="L2" s="524"/>
      <c r="M2" s="524"/>
      <c r="N2" s="524"/>
      <c r="O2" s="524"/>
      <c r="P2" s="524"/>
      <c r="Q2" s="524"/>
      <c r="R2" s="524"/>
      <c r="AC2" s="153" t="s">
        <v>94</v>
      </c>
    </row>
    <row r="3" spans="1:33" customFormat="1" ht="38.25" x14ac:dyDescent="0.2">
      <c r="A3" s="525" t="s">
        <v>303</v>
      </c>
      <c r="B3" s="490" t="s">
        <v>304</v>
      </c>
      <c r="C3" s="87" t="s">
        <v>263</v>
      </c>
      <c r="D3" s="493" t="s">
        <v>110</v>
      </c>
      <c r="E3" s="494"/>
      <c r="F3" s="494"/>
      <c r="G3" s="494"/>
      <c r="H3" s="494"/>
      <c r="I3" s="494"/>
      <c r="J3" s="494"/>
      <c r="K3" s="494"/>
      <c r="L3" s="494"/>
      <c r="M3" s="494"/>
      <c r="N3" s="494"/>
      <c r="O3" s="494"/>
      <c r="P3" s="494"/>
      <c r="Q3" s="494"/>
      <c r="R3" s="494"/>
      <c r="S3" s="494"/>
      <c r="T3" s="494"/>
      <c r="U3" s="494"/>
      <c r="V3" s="494"/>
      <c r="W3" s="494"/>
      <c r="X3" s="493" t="s">
        <v>264</v>
      </c>
      <c r="Y3" s="493"/>
      <c r="Z3" s="493"/>
      <c r="AA3" s="493"/>
      <c r="AB3" s="493"/>
      <c r="AC3" s="493"/>
      <c r="AD3" s="493"/>
      <c r="AE3" s="493"/>
      <c r="AF3" s="493"/>
      <c r="AG3" s="493"/>
    </row>
    <row r="4" spans="1:33" customFormat="1" ht="15" customHeight="1" x14ac:dyDescent="0.2">
      <c r="A4" s="508"/>
      <c r="B4" s="509"/>
      <c r="C4" s="495" t="s">
        <v>259</v>
      </c>
      <c r="D4" s="496" t="s">
        <v>95</v>
      </c>
      <c r="E4" s="496"/>
      <c r="F4" s="496"/>
      <c r="G4" s="496"/>
      <c r="H4" s="496" t="s">
        <v>96</v>
      </c>
      <c r="I4" s="496"/>
      <c r="J4" s="496"/>
      <c r="K4" s="496"/>
      <c r="L4" s="497" t="s">
        <v>97</v>
      </c>
      <c r="M4" s="498"/>
      <c r="N4" s="498"/>
      <c r="O4" s="499"/>
      <c r="P4" s="497" t="s">
        <v>98</v>
      </c>
      <c r="Q4" s="498"/>
      <c r="R4" s="498"/>
      <c r="S4" s="499"/>
      <c r="T4" s="484" t="s">
        <v>265</v>
      </c>
      <c r="U4" s="484" t="s">
        <v>266</v>
      </c>
      <c r="V4" s="484" t="s">
        <v>267</v>
      </c>
      <c r="W4" s="484" t="s">
        <v>268</v>
      </c>
      <c r="X4" s="484">
        <v>5</v>
      </c>
      <c r="Y4" s="484">
        <v>6</v>
      </c>
      <c r="Z4" s="484">
        <v>7</v>
      </c>
      <c r="AA4" s="484">
        <v>8</v>
      </c>
      <c r="AB4" s="484">
        <v>9</v>
      </c>
      <c r="AC4" s="484">
        <v>10</v>
      </c>
      <c r="AD4" s="484">
        <v>11</v>
      </c>
      <c r="AE4" s="484">
        <v>12</v>
      </c>
      <c r="AF4" s="484">
        <v>13</v>
      </c>
      <c r="AG4" s="484">
        <v>14</v>
      </c>
    </row>
    <row r="5" spans="1:33" customFormat="1" ht="22.5" x14ac:dyDescent="0.2">
      <c r="A5" s="508"/>
      <c r="B5" s="510"/>
      <c r="C5" s="495"/>
      <c r="D5" s="88" t="s">
        <v>269</v>
      </c>
      <c r="E5" s="88" t="s">
        <v>270</v>
      </c>
      <c r="F5" s="88" t="s">
        <v>271</v>
      </c>
      <c r="G5" s="88" t="s">
        <v>272</v>
      </c>
      <c r="H5" s="88" t="s">
        <v>269</v>
      </c>
      <c r="I5" s="88" t="s">
        <v>270</v>
      </c>
      <c r="J5" s="88" t="s">
        <v>271</v>
      </c>
      <c r="K5" s="88" t="s">
        <v>272</v>
      </c>
      <c r="L5" s="88" t="s">
        <v>269</v>
      </c>
      <c r="M5" s="88" t="s">
        <v>270</v>
      </c>
      <c r="N5" s="88" t="s">
        <v>271</v>
      </c>
      <c r="O5" s="88" t="s">
        <v>272</v>
      </c>
      <c r="P5" s="88" t="s">
        <v>269</v>
      </c>
      <c r="Q5" s="88" t="s">
        <v>270</v>
      </c>
      <c r="R5" s="88" t="s">
        <v>271</v>
      </c>
      <c r="S5" s="88" t="s">
        <v>272</v>
      </c>
      <c r="T5" s="485"/>
      <c r="U5" s="485"/>
      <c r="V5" s="485"/>
      <c r="W5" s="485"/>
      <c r="X5" s="485"/>
      <c r="Y5" s="485"/>
      <c r="Z5" s="485"/>
      <c r="AA5" s="485"/>
      <c r="AB5" s="485"/>
      <c r="AC5" s="485"/>
      <c r="AD5" s="485"/>
      <c r="AE5" s="485"/>
      <c r="AF5" s="485"/>
      <c r="AG5" s="485"/>
    </row>
    <row r="6" spans="1:33" x14ac:dyDescent="0.2">
      <c r="A6" s="527" t="s">
        <v>325</v>
      </c>
      <c r="B6" s="528"/>
      <c r="C6" s="528"/>
      <c r="D6" s="528"/>
      <c r="E6" s="528"/>
      <c r="F6" s="528"/>
      <c r="G6" s="528"/>
      <c r="H6" s="528"/>
      <c r="I6" s="528"/>
      <c r="J6" s="528"/>
      <c r="K6" s="528"/>
      <c r="L6" s="528"/>
      <c r="M6" s="528"/>
      <c r="N6" s="528"/>
      <c r="O6" s="528"/>
      <c r="P6" s="528"/>
      <c r="Q6" s="528"/>
      <c r="R6" s="528"/>
      <c r="S6" s="156"/>
      <c r="T6" s="157"/>
      <c r="U6" s="157"/>
      <c r="V6" s="157"/>
      <c r="W6" s="157"/>
      <c r="X6" s="157"/>
      <c r="Y6" s="157"/>
      <c r="Z6" s="157"/>
      <c r="AA6" s="157"/>
      <c r="AB6" s="157"/>
      <c r="AC6" s="157"/>
      <c r="AD6" s="158"/>
      <c r="AE6" s="158"/>
      <c r="AF6" s="158"/>
      <c r="AG6" s="158"/>
    </row>
    <row r="7" spans="1:33" x14ac:dyDescent="0.2">
      <c r="A7" s="159"/>
      <c r="B7" s="71" t="s">
        <v>326</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327</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328</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329</v>
      </c>
      <c r="B10" s="110" t="s">
        <v>330</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331</v>
      </c>
      <c r="B11" s="110" t="s">
        <v>332</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333</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334</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26" t="s">
        <v>335</v>
      </c>
      <c r="B14" s="526"/>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336</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337</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338</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339</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340</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341</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26" t="s">
        <v>342</v>
      </c>
      <c r="B21" s="526"/>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26" t="s">
        <v>343</v>
      </c>
      <c r="B22" s="526"/>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27" t="s">
        <v>344</v>
      </c>
      <c r="B23" s="528"/>
      <c r="C23" s="528"/>
      <c r="D23" s="528"/>
      <c r="E23" s="528"/>
      <c r="F23" s="528"/>
      <c r="G23" s="528"/>
      <c r="H23" s="528"/>
      <c r="I23" s="528"/>
      <c r="J23" s="528"/>
      <c r="K23" s="528"/>
      <c r="L23" s="528"/>
      <c r="M23" s="528"/>
      <c r="N23" s="528"/>
      <c r="O23" s="528"/>
      <c r="P23" s="528"/>
      <c r="Q23" s="528"/>
      <c r="R23" s="528"/>
      <c r="S23" s="176"/>
      <c r="T23" s="177"/>
      <c r="U23" s="177"/>
      <c r="V23" s="177"/>
      <c r="W23" s="177"/>
      <c r="X23" s="177"/>
      <c r="Y23" s="177"/>
      <c r="Z23" s="177"/>
      <c r="AA23" s="177"/>
      <c r="AB23" s="177"/>
      <c r="AC23" s="177"/>
      <c r="AD23" s="177"/>
      <c r="AE23" s="177"/>
      <c r="AF23" s="177"/>
      <c r="AG23" s="178"/>
    </row>
    <row r="24" spans="1:33" x14ac:dyDescent="0.2">
      <c r="A24" s="159"/>
      <c r="B24" s="71" t="s">
        <v>345</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346</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26" t="s">
        <v>347</v>
      </c>
      <c r="B26" s="526"/>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348</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349</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350</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351</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26" t="s">
        <v>352</v>
      </c>
      <c r="B31" s="526"/>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26" t="s">
        <v>353</v>
      </c>
      <c r="B32" s="526"/>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26" t="s">
        <v>354</v>
      </c>
      <c r="B33" s="526"/>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27" t="s">
        <v>355</v>
      </c>
      <c r="B34" s="529"/>
      <c r="C34" s="529"/>
      <c r="D34" s="529"/>
      <c r="E34" s="529"/>
      <c r="F34" s="529"/>
      <c r="G34" s="529"/>
      <c r="H34" s="529"/>
      <c r="I34" s="529"/>
      <c r="J34" s="529"/>
      <c r="K34" s="529"/>
      <c r="L34" s="529"/>
      <c r="M34" s="529"/>
      <c r="N34" s="529"/>
      <c r="O34" s="529"/>
      <c r="P34" s="529"/>
      <c r="Q34" s="529"/>
      <c r="R34" s="529"/>
      <c r="S34" s="156"/>
      <c r="T34" s="157"/>
      <c r="U34" s="157"/>
      <c r="V34" s="157"/>
      <c r="W34" s="157"/>
      <c r="X34" s="157"/>
      <c r="Y34" s="157"/>
      <c r="Z34" s="157"/>
      <c r="AA34" s="157"/>
      <c r="AB34" s="157"/>
      <c r="AC34" s="157"/>
      <c r="AD34" s="157"/>
      <c r="AE34" s="157"/>
      <c r="AF34" s="157"/>
      <c r="AG34" s="179"/>
    </row>
    <row r="35" spans="1:33" x14ac:dyDescent="0.2">
      <c r="A35" s="159"/>
      <c r="B35" s="71" t="s">
        <v>356</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357</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99</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358</v>
      </c>
      <c r="B38" s="110" t="s">
        <v>100</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359</v>
      </c>
      <c r="B39" s="110" t="s">
        <v>101</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360</v>
      </c>
      <c r="B40" s="110" t="s">
        <v>102</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361</v>
      </c>
      <c r="B41" s="110" t="s">
        <v>103</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362</v>
      </c>
      <c r="B42" s="110" t="s">
        <v>104</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363</v>
      </c>
      <c r="B43" s="110" t="s">
        <v>105</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364</v>
      </c>
      <c r="B44" s="110" t="s">
        <v>106</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365</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366</v>
      </c>
      <c r="B46" s="182" t="s">
        <v>367</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368</v>
      </c>
      <c r="B47" s="92" t="s">
        <v>275</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369</v>
      </c>
      <c r="B48" s="92" t="s">
        <v>276</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370</v>
      </c>
      <c r="B49" s="92" t="s">
        <v>277</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371</v>
      </c>
      <c r="B50" s="92" t="s">
        <v>372</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373</v>
      </c>
      <c r="B51" s="185" t="s">
        <v>280</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30" t="s">
        <v>374</v>
      </c>
      <c r="B52" s="530"/>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375</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376</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108</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283</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284</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109</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285</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286</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291</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377</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378</v>
      </c>
      <c r="B63" s="107" t="s">
        <v>293</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294</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295</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296</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379</v>
      </c>
      <c r="B67" s="92" t="s">
        <v>317</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299</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30" t="s">
        <v>380</v>
      </c>
      <c r="B69" s="530"/>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26" t="s">
        <v>381</v>
      </c>
      <c r="B70" s="526"/>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30" t="s">
        <v>382</v>
      </c>
      <c r="B71" s="530"/>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383</v>
      </c>
      <c r="B72" s="173" t="s">
        <v>384</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385</v>
      </c>
      <c r="B73" s="173" t="s">
        <v>386</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387</v>
      </c>
      <c r="B74" s="173" t="s">
        <v>322</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30" t="s">
        <v>388</v>
      </c>
      <c r="B75" s="530"/>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26" t="s">
        <v>354</v>
      </c>
      <c r="B76" s="526"/>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30" t="s">
        <v>389</v>
      </c>
      <c r="B77" s="530"/>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31" t="s">
        <v>390</v>
      </c>
      <c r="B78" s="532"/>
      <c r="C78" s="532"/>
      <c r="D78" s="532"/>
      <c r="E78" s="532"/>
      <c r="F78" s="532"/>
      <c r="G78" s="532"/>
      <c r="H78" s="532"/>
      <c r="I78" s="532"/>
      <c r="J78" s="532"/>
      <c r="K78" s="532"/>
      <c r="L78" s="532"/>
      <c r="M78" s="532"/>
      <c r="N78" s="532"/>
      <c r="O78" s="532"/>
      <c r="P78" s="532"/>
      <c r="Q78" s="532"/>
      <c r="R78" s="532"/>
      <c r="S78" s="156"/>
      <c r="T78" s="194"/>
      <c r="U78" s="194"/>
      <c r="V78" s="194"/>
      <c r="W78" s="194"/>
      <c r="X78" s="157"/>
      <c r="Y78" s="157"/>
      <c r="Z78" s="157"/>
      <c r="AA78" s="157"/>
      <c r="AB78" s="157"/>
      <c r="AC78" s="157"/>
      <c r="AD78" s="157"/>
      <c r="AE78" s="157"/>
      <c r="AF78" s="157"/>
      <c r="AG78" s="179"/>
    </row>
    <row r="79" spans="1:33" x14ac:dyDescent="0.2">
      <c r="A79" s="530" t="s">
        <v>391</v>
      </c>
      <c r="B79" s="530"/>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30" t="s">
        <v>392</v>
      </c>
      <c r="B80" s="530"/>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30" t="s">
        <v>393</v>
      </c>
      <c r="B81" s="530"/>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T235"/>
  <sheetViews>
    <sheetView tabSelected="1" zoomScale="70" zoomScaleNormal="70" workbookViewId="0">
      <selection activeCell="A3" sqref="A3:M3"/>
    </sheetView>
  </sheetViews>
  <sheetFormatPr defaultColWidth="9.140625" defaultRowHeight="15" x14ac:dyDescent="0.3"/>
  <cols>
    <col min="1" max="1" width="41.42578125" style="389" customWidth="1"/>
    <col min="2" max="2" width="13.28515625" style="387" customWidth="1"/>
    <col min="3" max="3" width="7.5703125" style="387" customWidth="1"/>
    <col min="4" max="4" width="17" style="390" customWidth="1"/>
    <col min="5" max="5" width="17" style="390" hidden="1" customWidth="1"/>
    <col min="6" max="9" width="17" style="387" customWidth="1"/>
    <col min="10" max="10" width="17" style="388" customWidth="1"/>
    <col min="11" max="13" width="17" style="387" customWidth="1"/>
    <col min="14" max="18" width="17" style="389" customWidth="1"/>
    <col min="19" max="19" width="15" style="389" customWidth="1"/>
    <col min="20" max="20" width="11.7109375" style="389" customWidth="1"/>
    <col min="21" max="16384" width="9.140625" style="389"/>
  </cols>
  <sheetData>
    <row r="1" spans="1:20" ht="151.5" customHeight="1" thickBot="1" x14ac:dyDescent="0.35">
      <c r="A1" s="564" t="s">
        <v>573</v>
      </c>
      <c r="B1" s="565"/>
      <c r="C1" s="565"/>
      <c r="D1" s="565"/>
      <c r="E1" s="565"/>
      <c r="F1" s="565"/>
      <c r="G1" s="565"/>
      <c r="H1" s="565"/>
      <c r="I1" s="565"/>
      <c r="J1" s="565"/>
      <c r="K1" s="565"/>
      <c r="L1" s="565"/>
      <c r="M1" s="565"/>
      <c r="N1" s="565"/>
      <c r="O1" s="565"/>
      <c r="P1" s="565"/>
      <c r="Q1" s="565"/>
      <c r="R1" s="565"/>
      <c r="S1" s="565"/>
      <c r="T1" s="566"/>
    </row>
    <row r="2" spans="1:20" ht="15.75" thickBot="1" x14ac:dyDescent="0.35"/>
    <row r="3" spans="1:20" s="391" customFormat="1" ht="49.5" customHeight="1" thickBot="1" x14ac:dyDescent="0.35">
      <c r="A3" s="554" t="s">
        <v>544</v>
      </c>
      <c r="B3" s="555"/>
      <c r="C3" s="555"/>
      <c r="D3" s="555"/>
      <c r="E3" s="555"/>
      <c r="F3" s="555"/>
      <c r="G3" s="555"/>
      <c r="H3" s="555"/>
      <c r="I3" s="555"/>
      <c r="J3" s="555"/>
      <c r="K3" s="555"/>
      <c r="L3" s="556"/>
      <c r="M3" s="557"/>
    </row>
    <row r="4" spans="1:20" s="391" customFormat="1" ht="15" customHeight="1" thickBot="1" x14ac:dyDescent="0.35">
      <c r="A4" s="552" t="s">
        <v>545</v>
      </c>
      <c r="B4" s="553"/>
      <c r="C4" s="553"/>
      <c r="D4" s="553"/>
      <c r="E4" s="553"/>
      <c r="F4" s="553"/>
      <c r="G4" s="553"/>
      <c r="H4" s="553"/>
      <c r="I4" s="553"/>
      <c r="J4" s="553"/>
      <c r="K4" s="553"/>
      <c r="L4" s="553"/>
      <c r="M4" s="553"/>
    </row>
    <row r="5" spans="1:20" s="391" customFormat="1" ht="15.75" thickBot="1" x14ac:dyDescent="0.35">
      <c r="A5" s="392"/>
      <c r="B5" s="417"/>
      <c r="C5" s="417"/>
      <c r="D5" s="417"/>
      <c r="E5" s="417"/>
      <c r="F5" s="417"/>
      <c r="G5" s="417"/>
      <c r="H5" s="417"/>
      <c r="I5" s="417"/>
      <c r="J5" s="417"/>
      <c r="K5" s="417"/>
      <c r="L5" s="393"/>
      <c r="M5" s="393"/>
    </row>
    <row r="6" spans="1:20" s="391" customFormat="1" ht="37.5" customHeight="1" thickBot="1" x14ac:dyDescent="0.35">
      <c r="A6" s="558" t="s">
        <v>546</v>
      </c>
      <c r="B6" s="559"/>
      <c r="C6" s="559"/>
      <c r="D6" s="559"/>
      <c r="E6" s="559"/>
      <c r="F6" s="559"/>
      <c r="G6" s="559"/>
      <c r="H6" s="559"/>
      <c r="I6" s="559"/>
      <c r="J6" s="559"/>
      <c r="K6" s="559"/>
      <c r="L6" s="559"/>
      <c r="M6" s="560"/>
    </row>
    <row r="7" spans="1:20" s="394" customFormat="1" ht="15.75" thickBot="1" x14ac:dyDescent="0.35">
      <c r="B7" s="395"/>
      <c r="C7" s="395"/>
      <c r="D7" s="396"/>
      <c r="E7" s="396"/>
      <c r="F7" s="395"/>
      <c r="G7" s="395"/>
      <c r="H7" s="395"/>
      <c r="I7" s="395"/>
      <c r="J7" s="397"/>
      <c r="K7" s="395"/>
      <c r="L7" s="395"/>
      <c r="M7" s="395"/>
    </row>
    <row r="8" spans="1:20" s="394" customFormat="1" ht="30" x14ac:dyDescent="0.3">
      <c r="A8" s="398"/>
      <c r="B8" s="399"/>
      <c r="C8" s="399"/>
      <c r="D8" s="399"/>
      <c r="E8" s="400" t="s">
        <v>111</v>
      </c>
      <c r="F8" s="536" t="s">
        <v>110</v>
      </c>
      <c r="G8" s="537"/>
      <c r="H8" s="537"/>
      <c r="I8" s="538"/>
      <c r="J8" s="536" t="s">
        <v>264</v>
      </c>
      <c r="K8" s="537"/>
      <c r="L8" s="537"/>
      <c r="M8" s="537"/>
      <c r="N8" s="537"/>
      <c r="O8" s="537"/>
      <c r="P8" s="537"/>
      <c r="Q8" s="537"/>
      <c r="R8" s="537"/>
      <c r="S8" s="537"/>
      <c r="T8" s="538"/>
    </row>
    <row r="9" spans="1:20" s="394" customFormat="1" x14ac:dyDescent="0.3">
      <c r="A9" s="442" t="s">
        <v>44</v>
      </c>
      <c r="B9" s="443"/>
      <c r="C9" s="419" t="s">
        <v>22</v>
      </c>
      <c r="D9" s="446" t="s">
        <v>59</v>
      </c>
      <c r="E9" s="447">
        <v>0</v>
      </c>
      <c r="F9" s="450">
        <v>1</v>
      </c>
      <c r="G9" s="446">
        <v>2</v>
      </c>
      <c r="H9" s="446">
        <v>3</v>
      </c>
      <c r="I9" s="451">
        <v>4</v>
      </c>
      <c r="J9" s="450">
        <v>5</v>
      </c>
      <c r="K9" s="446">
        <v>6</v>
      </c>
      <c r="L9" s="446">
        <v>7</v>
      </c>
      <c r="M9" s="446">
        <v>8</v>
      </c>
      <c r="N9" s="446">
        <v>9</v>
      </c>
      <c r="O9" s="446">
        <v>10</v>
      </c>
      <c r="P9" s="446">
        <v>11</v>
      </c>
      <c r="Q9" s="446">
        <v>12</v>
      </c>
      <c r="R9" s="446">
        <v>13</v>
      </c>
      <c r="S9" s="446">
        <v>14</v>
      </c>
      <c r="T9" s="451">
        <v>15</v>
      </c>
    </row>
    <row r="10" spans="1:20" s="394" customFormat="1" ht="18.75" customHeight="1" x14ac:dyDescent="0.3">
      <c r="A10" s="444" t="s">
        <v>532</v>
      </c>
      <c r="B10" s="419" t="s">
        <v>47</v>
      </c>
      <c r="C10" s="419" t="s">
        <v>34</v>
      </c>
      <c r="D10" s="434">
        <f>SUM(F10:I10)</f>
        <v>0</v>
      </c>
      <c r="E10" s="448" t="e">
        <f>#REF!</f>
        <v>#REF!</v>
      </c>
      <c r="F10" s="452">
        <v>0</v>
      </c>
      <c r="G10" s="423">
        <v>0</v>
      </c>
      <c r="H10" s="423">
        <f t="shared" ref="H10:I10" si="0">H11+H12</f>
        <v>0</v>
      </c>
      <c r="I10" s="453">
        <f t="shared" si="0"/>
        <v>0</v>
      </c>
      <c r="J10" s="452"/>
      <c r="K10" s="423"/>
      <c r="L10" s="423"/>
      <c r="M10" s="423"/>
      <c r="N10" s="423"/>
      <c r="O10" s="423"/>
      <c r="P10" s="423"/>
      <c r="Q10" s="423"/>
      <c r="R10" s="423"/>
      <c r="S10" s="423"/>
      <c r="T10" s="457"/>
    </row>
    <row r="11" spans="1:20" s="394" customFormat="1" ht="20.25" customHeight="1" x14ac:dyDescent="0.3">
      <c r="A11" s="444" t="s">
        <v>534</v>
      </c>
      <c r="B11" s="419" t="s">
        <v>48</v>
      </c>
      <c r="C11" s="419" t="s">
        <v>35</v>
      </c>
      <c r="D11" s="434">
        <f t="shared" ref="D11:D12" si="1">SUM(F11:I11)</f>
        <v>0</v>
      </c>
      <c r="E11" s="448" t="e">
        <f>#REF!</f>
        <v>#REF!</v>
      </c>
      <c r="F11" s="452">
        <v>0</v>
      </c>
      <c r="G11" s="423">
        <v>0</v>
      </c>
      <c r="H11" s="423">
        <v>0</v>
      </c>
      <c r="I11" s="453">
        <v>0</v>
      </c>
      <c r="J11" s="452"/>
      <c r="K11" s="423"/>
      <c r="L11" s="423"/>
      <c r="M11" s="423"/>
      <c r="N11" s="423"/>
      <c r="O11" s="423"/>
      <c r="P11" s="423"/>
      <c r="Q11" s="423"/>
      <c r="R11" s="423"/>
      <c r="S11" s="423"/>
      <c r="T11" s="457"/>
    </row>
    <row r="12" spans="1:20" s="394" customFormat="1" ht="22.5" customHeight="1" x14ac:dyDescent="0.3">
      <c r="A12" s="444" t="s">
        <v>535</v>
      </c>
      <c r="B12" s="419" t="s">
        <v>49</v>
      </c>
      <c r="C12" s="419" t="s">
        <v>36</v>
      </c>
      <c r="D12" s="434">
        <f t="shared" si="1"/>
        <v>0</v>
      </c>
      <c r="E12" s="448" t="e">
        <f>#REF!</f>
        <v>#REF!</v>
      </c>
      <c r="F12" s="452">
        <v>0</v>
      </c>
      <c r="G12" s="423">
        <v>0</v>
      </c>
      <c r="H12" s="423">
        <v>0</v>
      </c>
      <c r="I12" s="453">
        <v>0</v>
      </c>
      <c r="J12" s="452"/>
      <c r="K12" s="423"/>
      <c r="L12" s="423"/>
      <c r="M12" s="423"/>
      <c r="N12" s="423"/>
      <c r="O12" s="423"/>
      <c r="P12" s="423"/>
      <c r="Q12" s="423"/>
      <c r="R12" s="423"/>
      <c r="S12" s="423"/>
      <c r="T12" s="457"/>
    </row>
    <row r="13" spans="1:20" s="394" customFormat="1" x14ac:dyDescent="0.3">
      <c r="A13" s="422" t="s">
        <v>45</v>
      </c>
      <c r="B13" s="419" t="s">
        <v>50</v>
      </c>
      <c r="C13" s="419" t="s">
        <v>37</v>
      </c>
      <c r="D13" s="434"/>
      <c r="E13" s="448">
        <f>1/(1+$D$26)^E9</f>
        <v>1</v>
      </c>
      <c r="F13" s="452">
        <f>1/(1+$D$26)^F9</f>
        <v>0.96153846153846145</v>
      </c>
      <c r="G13" s="423">
        <f t="shared" ref="G13:M13" si="2">1/(1+$D$26)^G9</f>
        <v>0.92455621301775137</v>
      </c>
      <c r="H13" s="423">
        <f t="shared" si="2"/>
        <v>0.88899635867091487</v>
      </c>
      <c r="I13" s="453">
        <f t="shared" si="2"/>
        <v>0.85480419102972571</v>
      </c>
      <c r="J13" s="452">
        <f t="shared" si="2"/>
        <v>0.82192710675935154</v>
      </c>
      <c r="K13" s="423">
        <f t="shared" si="2"/>
        <v>0.79031452573014571</v>
      </c>
      <c r="L13" s="423">
        <f t="shared" si="2"/>
        <v>0.75991781320206331</v>
      </c>
      <c r="M13" s="423">
        <f t="shared" si="2"/>
        <v>0.73069020500198378</v>
      </c>
      <c r="N13" s="423">
        <f t="shared" ref="N13:O13" si="3">1/(1+$D$26)^N9</f>
        <v>0.70258673557883045</v>
      </c>
      <c r="O13" s="423">
        <f t="shared" si="3"/>
        <v>0.67556416882579851</v>
      </c>
      <c r="P13" s="423">
        <f t="shared" ref="P13:R13" si="4">1/(1+$D$26)^P9</f>
        <v>0.6495809315632679</v>
      </c>
      <c r="Q13" s="423">
        <f t="shared" si="4"/>
        <v>0.62459704958006512</v>
      </c>
      <c r="R13" s="423">
        <f t="shared" si="4"/>
        <v>0.600574086134678</v>
      </c>
      <c r="S13" s="423">
        <f>1/(1+$D$26)^S9</f>
        <v>0.57747508282180582</v>
      </c>
      <c r="T13" s="453">
        <f t="shared" ref="T13" si="5">1/(1+$D$26)^T9</f>
        <v>0.55526450271327477</v>
      </c>
    </row>
    <row r="14" spans="1:20" s="394" customFormat="1" ht="20.25" customHeight="1" x14ac:dyDescent="0.3">
      <c r="A14" s="444" t="s">
        <v>547</v>
      </c>
      <c r="B14" s="419" t="s">
        <v>51</v>
      </c>
      <c r="C14" s="419" t="s">
        <v>38</v>
      </c>
      <c r="D14" s="434">
        <f>SUM(F14:I14)</f>
        <v>0</v>
      </c>
      <c r="E14" s="448" t="e">
        <f>E10*E13</f>
        <v>#REF!</v>
      </c>
      <c r="F14" s="452">
        <f>F10*F13</f>
        <v>0</v>
      </c>
      <c r="G14" s="423">
        <v>0</v>
      </c>
      <c r="H14" s="423">
        <f t="shared" ref="H14:I14" si="6">H10*H13</f>
        <v>0</v>
      </c>
      <c r="I14" s="453">
        <f t="shared" si="6"/>
        <v>0</v>
      </c>
      <c r="J14" s="452"/>
      <c r="K14" s="423"/>
      <c r="L14" s="423"/>
      <c r="M14" s="423"/>
      <c r="N14" s="423"/>
      <c r="O14" s="423"/>
      <c r="P14" s="423"/>
      <c r="Q14" s="423"/>
      <c r="R14" s="423"/>
      <c r="S14" s="423"/>
      <c r="T14" s="457"/>
    </row>
    <row r="15" spans="1:20" s="394" customFormat="1" ht="20.25" customHeight="1" x14ac:dyDescent="0.3">
      <c r="A15" s="444" t="s">
        <v>548</v>
      </c>
      <c r="B15" s="419" t="s">
        <v>52</v>
      </c>
      <c r="C15" s="419" t="s">
        <v>39</v>
      </c>
      <c r="D15" s="434">
        <f>SUM(F15:I15)</f>
        <v>0</v>
      </c>
      <c r="E15" s="448" t="e">
        <f>E11*E13</f>
        <v>#REF!</v>
      </c>
      <c r="F15" s="452">
        <f>F11*F13</f>
        <v>0</v>
      </c>
      <c r="G15" s="423">
        <v>0</v>
      </c>
      <c r="H15" s="423">
        <f t="shared" ref="H15:I15" si="7">H11*H13</f>
        <v>0</v>
      </c>
      <c r="I15" s="453">
        <f t="shared" si="7"/>
        <v>0</v>
      </c>
      <c r="J15" s="452"/>
      <c r="K15" s="423"/>
      <c r="L15" s="423"/>
      <c r="M15" s="423"/>
      <c r="N15" s="423"/>
      <c r="O15" s="423"/>
      <c r="P15" s="423"/>
      <c r="Q15" s="423"/>
      <c r="R15" s="423"/>
      <c r="S15" s="423"/>
      <c r="T15" s="457"/>
    </row>
    <row r="16" spans="1:20" s="394" customFormat="1" ht="15" customHeight="1" x14ac:dyDescent="0.3">
      <c r="A16" s="444" t="s">
        <v>549</v>
      </c>
      <c r="B16" s="419" t="s">
        <v>53</v>
      </c>
      <c r="C16" s="419" t="s">
        <v>40</v>
      </c>
      <c r="D16" s="434">
        <f>SUM(F16:I16)</f>
        <v>0</v>
      </c>
      <c r="E16" s="448" t="e">
        <f>E12*E13</f>
        <v>#REF!</v>
      </c>
      <c r="F16" s="452">
        <f>F12*F13</f>
        <v>0</v>
      </c>
      <c r="G16" s="423">
        <f t="shared" ref="G16:I16" si="8">G12*G13</f>
        <v>0</v>
      </c>
      <c r="H16" s="423">
        <f t="shared" si="8"/>
        <v>0</v>
      </c>
      <c r="I16" s="453">
        <f t="shared" si="8"/>
        <v>0</v>
      </c>
      <c r="J16" s="452"/>
      <c r="K16" s="423"/>
      <c r="L16" s="423"/>
      <c r="M16" s="423"/>
      <c r="N16" s="423"/>
      <c r="O16" s="423"/>
      <c r="P16" s="423"/>
      <c r="Q16" s="423"/>
      <c r="R16" s="423"/>
      <c r="S16" s="423"/>
      <c r="T16" s="457"/>
    </row>
    <row r="17" spans="1:20" s="394" customFormat="1" x14ac:dyDescent="0.3">
      <c r="A17" s="424" t="s">
        <v>539</v>
      </c>
      <c r="B17" s="419" t="s">
        <v>67</v>
      </c>
      <c r="C17" s="419" t="s">
        <v>41</v>
      </c>
      <c r="D17" s="434">
        <f>SUM(F17:T17)</f>
        <v>0</v>
      </c>
      <c r="E17" s="448" t="e">
        <f>#REF!-SUM(#REF!)</f>
        <v>#REF!</v>
      </c>
      <c r="F17" s="452">
        <v>0</v>
      </c>
      <c r="G17" s="423">
        <v>0</v>
      </c>
      <c r="H17" s="423">
        <v>0</v>
      </c>
      <c r="I17" s="453">
        <v>0</v>
      </c>
      <c r="J17" s="452">
        <v>0</v>
      </c>
      <c r="K17" s="423">
        <v>0</v>
      </c>
      <c r="L17" s="423">
        <v>0</v>
      </c>
      <c r="M17" s="423">
        <v>0</v>
      </c>
      <c r="N17" s="423">
        <v>0</v>
      </c>
      <c r="O17" s="423">
        <v>0</v>
      </c>
      <c r="P17" s="423">
        <v>0</v>
      </c>
      <c r="Q17" s="423">
        <v>0</v>
      </c>
      <c r="R17" s="423">
        <v>0</v>
      </c>
      <c r="S17" s="423">
        <v>0</v>
      </c>
      <c r="T17" s="453">
        <v>0</v>
      </c>
    </row>
    <row r="18" spans="1:20" s="394" customFormat="1" ht="14.25" customHeight="1" x14ac:dyDescent="0.3">
      <c r="A18" s="424" t="s">
        <v>540</v>
      </c>
      <c r="B18" s="419" t="s">
        <v>68</v>
      </c>
      <c r="C18" s="419" t="s">
        <v>42</v>
      </c>
      <c r="D18" s="434">
        <f>SUM(F18:T18)</f>
        <v>0</v>
      </c>
      <c r="E18" s="448" t="e">
        <f>#REF!+#REF!</f>
        <v>#REF!</v>
      </c>
      <c r="F18" s="452">
        <v>0</v>
      </c>
      <c r="G18" s="423">
        <v>0</v>
      </c>
      <c r="H18" s="423">
        <v>0</v>
      </c>
      <c r="I18" s="453">
        <v>0</v>
      </c>
      <c r="J18" s="452">
        <v>0</v>
      </c>
      <c r="K18" s="423">
        <v>0</v>
      </c>
      <c r="L18" s="423">
        <v>0</v>
      </c>
      <c r="M18" s="423">
        <v>0</v>
      </c>
      <c r="N18" s="423">
        <v>0</v>
      </c>
      <c r="O18" s="423">
        <v>0</v>
      </c>
      <c r="P18" s="423">
        <v>0</v>
      </c>
      <c r="Q18" s="423">
        <v>0</v>
      </c>
      <c r="R18" s="423">
        <v>0</v>
      </c>
      <c r="S18" s="423">
        <v>0</v>
      </c>
      <c r="T18" s="453">
        <v>0</v>
      </c>
    </row>
    <row r="19" spans="1:20" s="394" customFormat="1" x14ac:dyDescent="0.3">
      <c r="A19" s="424" t="s">
        <v>530</v>
      </c>
      <c r="B19" s="419" t="s">
        <v>54</v>
      </c>
      <c r="C19" s="419" t="s">
        <v>43</v>
      </c>
      <c r="D19" s="434">
        <f>SUM(F19:T19)</f>
        <v>0</v>
      </c>
      <c r="E19" s="449" t="e">
        <f>#REF!</f>
        <v>#REF!</v>
      </c>
      <c r="F19" s="452">
        <v>0</v>
      </c>
      <c r="G19" s="423">
        <v>0</v>
      </c>
      <c r="H19" s="423">
        <v>0</v>
      </c>
      <c r="I19" s="453">
        <v>0</v>
      </c>
      <c r="J19" s="452">
        <v>0</v>
      </c>
      <c r="K19" s="423">
        <v>0</v>
      </c>
      <c r="L19" s="423">
        <v>0</v>
      </c>
      <c r="M19" s="423">
        <v>0</v>
      </c>
      <c r="N19" s="423">
        <v>0</v>
      </c>
      <c r="O19" s="423">
        <v>0</v>
      </c>
      <c r="P19" s="423">
        <v>0</v>
      </c>
      <c r="Q19" s="423">
        <v>0</v>
      </c>
      <c r="R19" s="423">
        <v>0</v>
      </c>
      <c r="S19" s="423">
        <v>0</v>
      </c>
      <c r="T19" s="453">
        <v>0</v>
      </c>
    </row>
    <row r="20" spans="1:20" s="394" customFormat="1" x14ac:dyDescent="0.3">
      <c r="A20" s="422" t="s">
        <v>46</v>
      </c>
      <c r="B20" s="419" t="s">
        <v>55</v>
      </c>
      <c r="C20" s="419" t="s">
        <v>57</v>
      </c>
      <c r="D20" s="434">
        <f>SUM(F20:T20)</f>
        <v>0</v>
      </c>
      <c r="E20" s="448" t="e">
        <f>E17-E18+E19</f>
        <v>#REF!</v>
      </c>
      <c r="F20" s="452">
        <f>F17-F18+F19</f>
        <v>0</v>
      </c>
      <c r="G20" s="423">
        <f t="shared" ref="G20:M20" si="9">G17-G18+G19</f>
        <v>0</v>
      </c>
      <c r="H20" s="423">
        <f t="shared" si="9"/>
        <v>0</v>
      </c>
      <c r="I20" s="453">
        <f t="shared" si="9"/>
        <v>0</v>
      </c>
      <c r="J20" s="452">
        <f>J17-J18+J19</f>
        <v>0</v>
      </c>
      <c r="K20" s="423">
        <f t="shared" si="9"/>
        <v>0</v>
      </c>
      <c r="L20" s="423">
        <f t="shared" si="9"/>
        <v>0</v>
      </c>
      <c r="M20" s="423">
        <f t="shared" si="9"/>
        <v>0</v>
      </c>
      <c r="N20" s="423">
        <f t="shared" ref="N20:O20" si="10">N17-N18+N19</f>
        <v>0</v>
      </c>
      <c r="O20" s="423">
        <f t="shared" si="10"/>
        <v>0</v>
      </c>
      <c r="P20" s="423">
        <f t="shared" ref="P20:T20" si="11">P17-P18+P19</f>
        <v>0</v>
      </c>
      <c r="Q20" s="423">
        <f t="shared" si="11"/>
        <v>0</v>
      </c>
      <c r="R20" s="423">
        <f t="shared" si="11"/>
        <v>0</v>
      </c>
      <c r="S20" s="423">
        <f t="shared" si="11"/>
        <v>0</v>
      </c>
      <c r="T20" s="453">
        <f t="shared" si="11"/>
        <v>0</v>
      </c>
    </row>
    <row r="21" spans="1:20" s="402" customFormat="1" ht="18.75" customHeight="1" thickBot="1" x14ac:dyDescent="0.35">
      <c r="A21" s="445" t="s">
        <v>550</v>
      </c>
      <c r="B21" s="420" t="s">
        <v>56</v>
      </c>
      <c r="C21" s="420" t="s">
        <v>58</v>
      </c>
      <c r="D21" s="434">
        <f>SUM(F21:T21)</f>
        <v>0</v>
      </c>
      <c r="E21" s="449" t="e">
        <f>E20*E13</f>
        <v>#REF!</v>
      </c>
      <c r="F21" s="454">
        <f>F20*F13</f>
        <v>0</v>
      </c>
      <c r="G21" s="455">
        <f t="shared" ref="G21:M21" si="12">G20*G13</f>
        <v>0</v>
      </c>
      <c r="H21" s="455">
        <f t="shared" si="12"/>
        <v>0</v>
      </c>
      <c r="I21" s="456">
        <f t="shared" si="12"/>
        <v>0</v>
      </c>
      <c r="J21" s="454">
        <f t="shared" si="12"/>
        <v>0</v>
      </c>
      <c r="K21" s="455">
        <f t="shared" si="12"/>
        <v>0</v>
      </c>
      <c r="L21" s="455">
        <f t="shared" si="12"/>
        <v>0</v>
      </c>
      <c r="M21" s="455">
        <f t="shared" si="12"/>
        <v>0</v>
      </c>
      <c r="N21" s="455">
        <f t="shared" ref="N21:O21" si="13">N20*N13</f>
        <v>0</v>
      </c>
      <c r="O21" s="455">
        <f t="shared" si="13"/>
        <v>0</v>
      </c>
      <c r="P21" s="455">
        <f t="shared" ref="P21:T21" si="14">P20*P13</f>
        <v>0</v>
      </c>
      <c r="Q21" s="455">
        <f t="shared" si="14"/>
        <v>0</v>
      </c>
      <c r="R21" s="455">
        <f t="shared" si="14"/>
        <v>0</v>
      </c>
      <c r="S21" s="455">
        <f t="shared" si="14"/>
        <v>0</v>
      </c>
      <c r="T21" s="456">
        <f t="shared" si="14"/>
        <v>0</v>
      </c>
    </row>
    <row r="22" spans="1:20" s="394" customFormat="1" ht="15.75" thickBot="1" x14ac:dyDescent="0.35">
      <c r="B22" s="395"/>
      <c r="C22" s="395"/>
      <c r="D22" s="396"/>
      <c r="E22" s="396"/>
      <c r="F22" s="395"/>
      <c r="G22" s="395"/>
      <c r="H22" s="395"/>
      <c r="I22" s="395"/>
      <c r="J22" s="397"/>
      <c r="K22" s="395"/>
      <c r="L22" s="395"/>
      <c r="M22" s="395"/>
    </row>
    <row r="23" spans="1:20" s="394" customFormat="1" ht="59.25" customHeight="1" thickBot="1" x14ac:dyDescent="0.35">
      <c r="A23" s="561" t="s">
        <v>571</v>
      </c>
      <c r="B23" s="562"/>
      <c r="C23" s="563"/>
      <c r="D23" s="459"/>
      <c r="E23" s="403"/>
      <c r="F23" s="418"/>
      <c r="G23" s="545" t="s">
        <v>551</v>
      </c>
      <c r="H23" s="546"/>
      <c r="I23" s="546"/>
      <c r="J23" s="546"/>
      <c r="K23" s="546"/>
      <c r="L23" s="547"/>
      <c r="M23" s="458" t="str">
        <f>IF(D21&gt;0,"DA","NU")</f>
        <v>NU</v>
      </c>
      <c r="N23" s="395"/>
    </row>
    <row r="24" spans="1:20" s="394" customFormat="1" ht="36.75" customHeight="1" x14ac:dyDescent="0.3">
      <c r="A24" s="405"/>
      <c r="B24" s="397"/>
      <c r="C24" s="397"/>
      <c r="D24" s="406"/>
      <c r="E24" s="403"/>
      <c r="F24" s="418"/>
      <c r="G24" s="407"/>
      <c r="H24" s="407"/>
      <c r="I24" s="407"/>
      <c r="J24" s="407"/>
      <c r="K24" s="407"/>
      <c r="L24" s="407"/>
      <c r="M24" s="404"/>
      <c r="N24" s="395"/>
    </row>
    <row r="25" spans="1:20" s="394" customFormat="1" ht="15.75" thickBot="1" x14ac:dyDescent="0.35">
      <c r="A25" s="395"/>
      <c r="B25" s="395"/>
      <c r="C25" s="395"/>
      <c r="D25" s="396"/>
      <c r="E25" s="396"/>
      <c r="F25" s="395"/>
      <c r="G25" s="395"/>
      <c r="H25" s="395"/>
      <c r="I25" s="395"/>
      <c r="J25" s="397"/>
      <c r="K25" s="395"/>
      <c r="L25" s="395"/>
      <c r="M25" s="395"/>
      <c r="N25" s="395"/>
    </row>
    <row r="26" spans="1:20" s="394" customFormat="1" ht="33.75" customHeight="1" thickBot="1" x14ac:dyDescent="0.35">
      <c r="A26" s="540" t="s">
        <v>60</v>
      </c>
      <c r="B26" s="541"/>
      <c r="C26" s="541"/>
      <c r="D26" s="440">
        <v>0.04</v>
      </c>
      <c r="E26" s="403"/>
      <c r="F26" s="395"/>
      <c r="G26" s="542" t="s">
        <v>552</v>
      </c>
      <c r="H26" s="543"/>
      <c r="I26" s="543"/>
      <c r="J26" s="544"/>
      <c r="K26" s="441" t="str">
        <f>IF(M23="nu","--",IFERROR(B62,""))</f>
        <v>--</v>
      </c>
      <c r="L26" s="408" t="s">
        <v>92</v>
      </c>
      <c r="M26" s="395"/>
      <c r="N26" s="395"/>
    </row>
    <row r="27" spans="1:20" s="394" customFormat="1" x14ac:dyDescent="0.3">
      <c r="A27" s="395"/>
      <c r="B27" s="395"/>
      <c r="C27" s="395"/>
      <c r="D27" s="396"/>
      <c r="E27" s="396"/>
      <c r="F27" s="395"/>
      <c r="G27" s="548"/>
      <c r="H27" s="548"/>
      <c r="I27" s="548"/>
      <c r="J27" s="548"/>
      <c r="K27" s="548"/>
      <c r="L27" s="548"/>
      <c r="M27" s="548"/>
      <c r="N27" s="395"/>
    </row>
    <row r="28" spans="1:20" s="394" customFormat="1" x14ac:dyDescent="0.3">
      <c r="A28" s="438" t="s">
        <v>553</v>
      </c>
      <c r="B28" s="395"/>
      <c r="C28" s="395"/>
      <c r="D28" s="396"/>
      <c r="E28" s="396"/>
      <c r="F28" s="395"/>
      <c r="G28" s="395"/>
      <c r="H28" s="395"/>
      <c r="I28" s="395"/>
      <c r="J28" s="397"/>
      <c r="K28" s="395"/>
      <c r="L28" s="395"/>
      <c r="M28" s="395"/>
      <c r="N28" s="395"/>
    </row>
    <row r="29" spans="1:20" s="394" customFormat="1" x14ac:dyDescent="0.3">
      <c r="A29" s="439" t="s">
        <v>61</v>
      </c>
      <c r="B29" s="549"/>
      <c r="C29" s="550"/>
      <c r="D29" s="550"/>
      <c r="E29" s="550"/>
      <c r="F29" s="550"/>
      <c r="G29" s="550"/>
      <c r="H29" s="550"/>
      <c r="I29" s="550"/>
      <c r="J29" s="550"/>
      <c r="K29" s="550"/>
      <c r="L29" s="550"/>
      <c r="M29" s="550"/>
      <c r="N29" s="551"/>
    </row>
    <row r="30" spans="1:20" s="394" customFormat="1" ht="60" customHeight="1" x14ac:dyDescent="0.3">
      <c r="A30" s="421" t="s">
        <v>22</v>
      </c>
      <c r="B30" s="533" t="s">
        <v>554</v>
      </c>
      <c r="C30" s="534"/>
      <c r="D30" s="534"/>
      <c r="E30" s="534"/>
      <c r="F30" s="534"/>
      <c r="G30" s="534"/>
      <c r="H30" s="534"/>
      <c r="I30" s="534"/>
      <c r="J30" s="534"/>
      <c r="K30" s="534"/>
      <c r="L30" s="534"/>
      <c r="M30" s="534"/>
      <c r="N30" s="535"/>
    </row>
    <row r="31" spans="1:20" s="394" customFormat="1" x14ac:dyDescent="0.3">
      <c r="A31" s="421" t="s">
        <v>34</v>
      </c>
      <c r="B31" s="569" t="s">
        <v>533</v>
      </c>
      <c r="C31" s="569"/>
      <c r="D31" s="569"/>
      <c r="E31" s="569"/>
      <c r="F31" s="569"/>
      <c r="G31" s="569"/>
      <c r="H31" s="569"/>
      <c r="I31" s="569"/>
      <c r="J31" s="569"/>
      <c r="K31" s="569"/>
      <c r="L31" s="569"/>
      <c r="M31" s="569"/>
      <c r="N31" s="569"/>
    </row>
    <row r="32" spans="1:20" s="394" customFormat="1" x14ac:dyDescent="0.3">
      <c r="A32" s="421" t="s">
        <v>35</v>
      </c>
      <c r="B32" s="539" t="s">
        <v>536</v>
      </c>
      <c r="C32" s="539"/>
      <c r="D32" s="539"/>
      <c r="E32" s="539"/>
      <c r="F32" s="539"/>
      <c r="G32" s="539"/>
      <c r="H32" s="539"/>
      <c r="I32" s="539"/>
      <c r="J32" s="539"/>
      <c r="K32" s="539"/>
      <c r="L32" s="539"/>
      <c r="M32" s="539"/>
      <c r="N32" s="539"/>
    </row>
    <row r="33" spans="1:18" s="394" customFormat="1" x14ac:dyDescent="0.3">
      <c r="A33" s="421" t="s">
        <v>36</v>
      </c>
      <c r="B33" s="539" t="s">
        <v>537</v>
      </c>
      <c r="C33" s="539"/>
      <c r="D33" s="539"/>
      <c r="E33" s="539"/>
      <c r="F33" s="539"/>
      <c r="G33" s="539"/>
      <c r="H33" s="539"/>
      <c r="I33" s="539"/>
      <c r="J33" s="539"/>
      <c r="K33" s="539"/>
      <c r="L33" s="539"/>
      <c r="M33" s="539"/>
      <c r="N33" s="539"/>
    </row>
    <row r="34" spans="1:18" s="394" customFormat="1" ht="42.75" customHeight="1" x14ac:dyDescent="0.3">
      <c r="A34" s="421" t="s">
        <v>37</v>
      </c>
      <c r="B34" s="569" t="s">
        <v>538</v>
      </c>
      <c r="C34" s="539"/>
      <c r="D34" s="539"/>
      <c r="E34" s="539"/>
      <c r="F34" s="539"/>
      <c r="G34" s="539"/>
      <c r="H34" s="539"/>
      <c r="I34" s="539"/>
      <c r="J34" s="539"/>
      <c r="K34" s="539"/>
      <c r="L34" s="539"/>
      <c r="M34" s="539"/>
      <c r="N34" s="539"/>
    </row>
    <row r="35" spans="1:18" s="394" customFormat="1" ht="33.75" customHeight="1" x14ac:dyDescent="0.3">
      <c r="A35" s="421" t="s">
        <v>38</v>
      </c>
      <c r="B35" s="569" t="s">
        <v>542</v>
      </c>
      <c r="C35" s="539"/>
      <c r="D35" s="539"/>
      <c r="E35" s="539"/>
      <c r="F35" s="539"/>
      <c r="G35" s="539"/>
      <c r="H35" s="539"/>
      <c r="I35" s="539"/>
      <c r="J35" s="539"/>
      <c r="K35" s="539"/>
      <c r="L35" s="539"/>
      <c r="M35" s="539"/>
      <c r="N35" s="539"/>
    </row>
    <row r="36" spans="1:18" s="394" customFormat="1" ht="35.25" customHeight="1" x14ac:dyDescent="0.3">
      <c r="A36" s="421" t="s">
        <v>39</v>
      </c>
      <c r="B36" s="569" t="s">
        <v>541</v>
      </c>
      <c r="C36" s="539"/>
      <c r="D36" s="539"/>
      <c r="E36" s="539"/>
      <c r="F36" s="539"/>
      <c r="G36" s="539"/>
      <c r="H36" s="539"/>
      <c r="I36" s="539"/>
      <c r="J36" s="539"/>
      <c r="K36" s="539"/>
      <c r="L36" s="539"/>
      <c r="M36" s="539"/>
      <c r="N36" s="539"/>
    </row>
    <row r="37" spans="1:18" s="394" customFormat="1" ht="25.5" customHeight="1" x14ac:dyDescent="0.3">
      <c r="A37" s="421" t="s">
        <v>40</v>
      </c>
      <c r="B37" s="569" t="s">
        <v>543</v>
      </c>
      <c r="C37" s="539"/>
      <c r="D37" s="539"/>
      <c r="E37" s="539"/>
      <c r="F37" s="539"/>
      <c r="G37" s="539"/>
      <c r="H37" s="539"/>
      <c r="I37" s="539"/>
      <c r="J37" s="539"/>
      <c r="K37" s="539"/>
      <c r="L37" s="539"/>
      <c r="M37" s="539"/>
      <c r="N37" s="539"/>
    </row>
    <row r="38" spans="1:18" s="394" customFormat="1" x14ac:dyDescent="0.3">
      <c r="A38" s="421" t="s">
        <v>41</v>
      </c>
      <c r="B38" s="573" t="s">
        <v>555</v>
      </c>
      <c r="C38" s="573"/>
      <c r="D38" s="573"/>
      <c r="E38" s="573"/>
      <c r="F38" s="573"/>
      <c r="G38" s="573"/>
      <c r="H38" s="573"/>
      <c r="I38" s="573"/>
      <c r="J38" s="573"/>
      <c r="K38" s="573"/>
      <c r="L38" s="573"/>
      <c r="M38" s="573"/>
      <c r="N38" s="573"/>
    </row>
    <row r="39" spans="1:18" s="394" customFormat="1" ht="31.5" customHeight="1" x14ac:dyDescent="0.3">
      <c r="A39" s="421" t="s">
        <v>42</v>
      </c>
      <c r="B39" s="575" t="s">
        <v>531</v>
      </c>
      <c r="C39" s="575"/>
      <c r="D39" s="575"/>
      <c r="E39" s="575"/>
      <c r="F39" s="575"/>
      <c r="G39" s="575"/>
      <c r="H39" s="575"/>
      <c r="I39" s="575"/>
      <c r="J39" s="575"/>
      <c r="K39" s="575"/>
      <c r="L39" s="575"/>
      <c r="M39" s="575"/>
      <c r="N39" s="575"/>
    </row>
    <row r="40" spans="1:18" s="394" customFormat="1" ht="31.5" customHeight="1" x14ac:dyDescent="0.3">
      <c r="A40" s="421" t="s">
        <v>43</v>
      </c>
      <c r="B40" s="573" t="s">
        <v>556</v>
      </c>
      <c r="C40" s="573"/>
      <c r="D40" s="573"/>
      <c r="E40" s="573"/>
      <c r="F40" s="573"/>
      <c r="G40" s="573"/>
      <c r="H40" s="573"/>
      <c r="I40" s="573"/>
      <c r="J40" s="573"/>
      <c r="K40" s="573"/>
      <c r="L40" s="573"/>
      <c r="M40" s="573"/>
      <c r="N40" s="573"/>
    </row>
    <row r="41" spans="1:18" s="394" customFormat="1" ht="25.5" customHeight="1" x14ac:dyDescent="0.3">
      <c r="A41" s="421" t="s">
        <v>57</v>
      </c>
      <c r="B41" s="568" t="s">
        <v>62</v>
      </c>
      <c r="C41" s="568"/>
      <c r="D41" s="568"/>
      <c r="E41" s="568"/>
      <c r="F41" s="568"/>
      <c r="G41" s="568"/>
      <c r="H41" s="568"/>
      <c r="I41" s="568"/>
      <c r="J41" s="568"/>
      <c r="K41" s="568"/>
      <c r="L41" s="568"/>
      <c r="M41" s="568"/>
      <c r="N41" s="568"/>
    </row>
    <row r="42" spans="1:18" s="394" customFormat="1" ht="15" customHeight="1" x14ac:dyDescent="0.3">
      <c r="A42" s="421" t="s">
        <v>58</v>
      </c>
      <c r="B42" s="569" t="s">
        <v>63</v>
      </c>
      <c r="C42" s="539"/>
      <c r="D42" s="539"/>
      <c r="E42" s="539"/>
      <c r="F42" s="539"/>
      <c r="G42" s="539"/>
      <c r="H42" s="539"/>
      <c r="I42" s="539"/>
      <c r="J42" s="539"/>
      <c r="K42" s="539"/>
      <c r="L42" s="539"/>
      <c r="M42" s="539"/>
      <c r="N42" s="539"/>
    </row>
    <row r="43" spans="1:18" s="394" customFormat="1" x14ac:dyDescent="0.3">
      <c r="B43" s="395"/>
      <c r="C43" s="395"/>
      <c r="D43" s="396"/>
      <c r="E43" s="396"/>
      <c r="F43" s="395"/>
      <c r="G43" s="395"/>
      <c r="H43" s="395"/>
      <c r="I43" s="395"/>
      <c r="J43" s="397"/>
      <c r="K43" s="395"/>
      <c r="L43" s="395"/>
      <c r="M43" s="395"/>
    </row>
    <row r="44" spans="1:18" s="394" customFormat="1" x14ac:dyDescent="0.3">
      <c r="B44" s="395"/>
      <c r="C44" s="395"/>
      <c r="D44" s="396"/>
      <c r="E44" s="396"/>
      <c r="F44" s="395"/>
      <c r="G44" s="395"/>
      <c r="H44" s="395"/>
      <c r="I44" s="395"/>
      <c r="J44" s="397"/>
      <c r="K44" s="395"/>
      <c r="L44" s="395"/>
      <c r="M44" s="395"/>
    </row>
    <row r="45" spans="1:18" s="394" customFormat="1" ht="27" customHeight="1" x14ac:dyDescent="0.3">
      <c r="B45" s="395"/>
      <c r="C45" s="395"/>
      <c r="D45" s="396"/>
      <c r="E45" s="396"/>
      <c r="F45" s="395"/>
      <c r="G45" s="395"/>
      <c r="H45" s="395"/>
      <c r="I45" s="395"/>
      <c r="J45" s="397"/>
      <c r="K45" s="574"/>
      <c r="L45" s="574"/>
      <c r="M45" s="574"/>
      <c r="N45" s="574"/>
      <c r="O45" s="574"/>
      <c r="P45" s="574"/>
      <c r="Q45" s="574"/>
      <c r="R45" s="574"/>
    </row>
    <row r="46" spans="1:18" s="394" customFormat="1" x14ac:dyDescent="0.3">
      <c r="A46" s="436" t="s">
        <v>557</v>
      </c>
      <c r="B46" s="422"/>
      <c r="C46" s="422"/>
      <c r="D46" s="422"/>
      <c r="E46" s="422"/>
      <c r="F46" s="422"/>
      <c r="G46" s="422"/>
      <c r="H46" s="422"/>
      <c r="I46" s="422"/>
      <c r="J46" s="409"/>
      <c r="K46" s="395"/>
      <c r="L46" s="395"/>
      <c r="M46" s="395"/>
    </row>
    <row r="47" spans="1:18" s="394" customFormat="1" ht="26.25" customHeight="1" x14ac:dyDescent="0.3">
      <c r="A47" s="570" t="s">
        <v>558</v>
      </c>
      <c r="B47" s="570"/>
      <c r="C47" s="570"/>
      <c r="D47" s="570"/>
      <c r="E47" s="570"/>
      <c r="F47" s="570"/>
      <c r="G47" s="570"/>
      <c r="H47" s="570"/>
      <c r="I47" s="570"/>
      <c r="J47" s="409"/>
      <c r="K47" s="395"/>
      <c r="L47" s="395"/>
      <c r="M47" s="395"/>
    </row>
    <row r="48" spans="1:18" s="394" customFormat="1" ht="22.5" customHeight="1" x14ac:dyDescent="0.3">
      <c r="J48" s="409"/>
      <c r="K48" s="395"/>
      <c r="L48" s="395"/>
      <c r="M48" s="395"/>
    </row>
    <row r="49" spans="1:14" s="394" customFormat="1" ht="42" customHeight="1" x14ac:dyDescent="0.3">
      <c r="A49" s="571" t="s">
        <v>568</v>
      </c>
      <c r="B49" s="571"/>
      <c r="C49" s="571"/>
      <c r="D49" s="571"/>
      <c r="E49" s="571"/>
      <c r="F49" s="571"/>
      <c r="G49" s="571"/>
      <c r="H49" s="571"/>
      <c r="I49" s="571"/>
      <c r="J49" s="410"/>
      <c r="K49" s="395"/>
      <c r="L49" s="395"/>
      <c r="M49" s="395"/>
    </row>
    <row r="50" spans="1:14" s="394" customFormat="1" x14ac:dyDescent="0.3">
      <c r="A50" s="422" t="s">
        <v>559</v>
      </c>
      <c r="B50" s="423">
        <f>D10</f>
        <v>0</v>
      </c>
      <c r="C50" s="419" t="s">
        <v>92</v>
      </c>
      <c r="D50" s="422"/>
      <c r="E50" s="422"/>
      <c r="F50" s="422"/>
      <c r="G50" s="422"/>
      <c r="H50" s="422"/>
      <c r="I50" s="422"/>
      <c r="J50" s="409"/>
      <c r="K50" s="395"/>
      <c r="L50" s="395"/>
      <c r="M50" s="395"/>
    </row>
    <row r="51" spans="1:14" s="394" customFormat="1" ht="14.25" customHeight="1" x14ac:dyDescent="0.3">
      <c r="A51" s="424" t="s">
        <v>560</v>
      </c>
      <c r="B51" s="423">
        <f>D14</f>
        <v>0</v>
      </c>
      <c r="C51" s="419" t="s">
        <v>92</v>
      </c>
      <c r="D51" s="422"/>
      <c r="E51" s="422"/>
      <c r="F51" s="422"/>
      <c r="G51" s="422"/>
      <c r="H51" s="422"/>
      <c r="I51" s="422"/>
      <c r="J51" s="409"/>
      <c r="K51" s="395"/>
      <c r="L51" s="395"/>
      <c r="M51" s="395"/>
    </row>
    <row r="52" spans="1:14" s="394" customFormat="1" ht="26.25" customHeight="1" x14ac:dyDescent="0.3">
      <c r="A52" s="425" t="s">
        <v>561</v>
      </c>
      <c r="B52" s="423">
        <f>IF(D21&gt;0,D21,0)</f>
        <v>0</v>
      </c>
      <c r="C52" s="419" t="s">
        <v>92</v>
      </c>
      <c r="D52" s="422"/>
      <c r="E52" s="422"/>
      <c r="F52" s="422"/>
      <c r="G52" s="422"/>
      <c r="H52" s="422"/>
      <c r="I52" s="422"/>
      <c r="J52" s="409"/>
      <c r="K52" s="395"/>
      <c r="L52" s="395"/>
      <c r="M52" s="395"/>
    </row>
    <row r="53" spans="1:14" s="394" customFormat="1" ht="45" x14ac:dyDescent="0.3">
      <c r="A53" s="426" t="s">
        <v>562</v>
      </c>
      <c r="B53" s="427">
        <f>B51-B52</f>
        <v>0</v>
      </c>
      <c r="C53" s="419" t="s">
        <v>92</v>
      </c>
      <c r="D53" s="422"/>
      <c r="E53" s="422"/>
      <c r="F53" s="428"/>
      <c r="G53" s="422"/>
      <c r="H53" s="422"/>
      <c r="I53" s="422"/>
      <c r="J53" s="409"/>
      <c r="K53" s="395"/>
      <c r="L53" s="395"/>
      <c r="M53" s="395"/>
    </row>
    <row r="54" spans="1:14" s="394" customFormat="1" ht="30" x14ac:dyDescent="0.3">
      <c r="A54" s="426" t="s">
        <v>563</v>
      </c>
      <c r="B54" s="429" t="e">
        <f>ROUND(B53/B51,2)</f>
        <v>#DIV/0!</v>
      </c>
      <c r="C54" s="419"/>
      <c r="D54" s="422"/>
      <c r="E54" s="422"/>
      <c r="F54" s="428"/>
      <c r="G54" s="422"/>
      <c r="H54" s="422"/>
      <c r="I54" s="422"/>
      <c r="J54" s="409"/>
      <c r="K54" s="395"/>
      <c r="L54" s="395"/>
      <c r="M54" s="395"/>
    </row>
    <row r="55" spans="1:14" s="394" customFormat="1" x14ac:dyDescent="0.3">
      <c r="A55" s="411"/>
      <c r="C55" s="412"/>
      <c r="J55" s="409"/>
      <c r="K55" s="395"/>
      <c r="L55" s="395"/>
      <c r="M55" s="395"/>
    </row>
    <row r="56" spans="1:14" s="394" customFormat="1" x14ac:dyDescent="0.3">
      <c r="A56" s="572" t="s">
        <v>569</v>
      </c>
      <c r="B56" s="572"/>
      <c r="C56" s="572"/>
      <c r="D56" s="572"/>
      <c r="E56" s="572"/>
      <c r="F56" s="572"/>
      <c r="G56" s="572"/>
      <c r="H56" s="572"/>
      <c r="I56" s="572"/>
      <c r="J56" s="410"/>
      <c r="K56" s="395"/>
      <c r="L56" s="395"/>
      <c r="M56" s="395"/>
    </row>
    <row r="57" spans="1:14" s="394" customFormat="1" x14ac:dyDescent="0.3">
      <c r="A57" s="430" t="s">
        <v>564</v>
      </c>
      <c r="B57" s="419"/>
      <c r="C57" s="431"/>
      <c r="D57" s="422"/>
      <c r="E57" s="422"/>
      <c r="F57" s="422"/>
      <c r="G57" s="422"/>
      <c r="H57" s="422"/>
      <c r="I57" s="422"/>
      <c r="J57" s="409"/>
      <c r="K57" s="395"/>
      <c r="L57" s="395"/>
      <c r="M57" s="395"/>
      <c r="N57" s="412"/>
    </row>
    <row r="58" spans="1:14" s="394" customFormat="1" x14ac:dyDescent="0.3">
      <c r="A58" s="422" t="s">
        <v>565</v>
      </c>
      <c r="B58" s="432">
        <f>D11</f>
        <v>0</v>
      </c>
      <c r="C58" s="419" t="s">
        <v>92</v>
      </c>
      <c r="D58" s="422"/>
      <c r="E58" s="422"/>
      <c r="F58" s="422"/>
      <c r="G58" s="422"/>
      <c r="H58" s="422"/>
      <c r="I58" s="422"/>
      <c r="J58" s="409"/>
      <c r="K58" s="395"/>
      <c r="L58" s="395"/>
      <c r="M58" s="395"/>
      <c r="N58" s="412"/>
    </row>
    <row r="59" spans="1:14" s="394" customFormat="1" ht="60" x14ac:dyDescent="0.3">
      <c r="A59" s="433" t="s">
        <v>566</v>
      </c>
      <c r="B59" s="432" t="e">
        <f>B58*B54</f>
        <v>#DIV/0!</v>
      </c>
      <c r="C59" s="419" t="s">
        <v>92</v>
      </c>
      <c r="D59" s="422"/>
      <c r="E59" s="422"/>
      <c r="F59" s="422"/>
      <c r="G59" s="422"/>
      <c r="H59" s="422"/>
      <c r="I59" s="422"/>
      <c r="J59" s="409"/>
      <c r="K59" s="395"/>
      <c r="L59" s="395"/>
      <c r="M59" s="395"/>
      <c r="N59" s="412"/>
    </row>
    <row r="60" spans="1:14" s="394" customFormat="1" ht="39.75" customHeight="1" x14ac:dyDescent="0.3">
      <c r="A60" s="567" t="s">
        <v>570</v>
      </c>
      <c r="B60" s="567"/>
      <c r="C60" s="567"/>
      <c r="D60" s="567"/>
      <c r="E60" s="567"/>
      <c r="F60" s="567"/>
      <c r="G60" s="567"/>
      <c r="H60" s="567"/>
      <c r="I60" s="567"/>
      <c r="J60" s="410"/>
      <c r="K60" s="395"/>
      <c r="L60" s="395"/>
      <c r="M60" s="395"/>
      <c r="N60" s="412"/>
    </row>
    <row r="61" spans="1:14" s="394" customFormat="1" ht="45" x14ac:dyDescent="0.3">
      <c r="A61" s="460" t="s">
        <v>572</v>
      </c>
      <c r="B61" s="437"/>
      <c r="C61" s="419"/>
      <c r="J61" s="409"/>
      <c r="K61" s="395"/>
      <c r="L61" s="395"/>
      <c r="M61" s="395"/>
      <c r="N61" s="412"/>
    </row>
    <row r="62" spans="1:14" s="394" customFormat="1" x14ac:dyDescent="0.3">
      <c r="A62" s="435" t="s">
        <v>567</v>
      </c>
      <c r="B62" s="434" t="str">
        <f>IFERROR(B61*B59,"")</f>
        <v/>
      </c>
      <c r="C62" s="419" t="s">
        <v>92</v>
      </c>
      <c r="J62" s="409"/>
      <c r="K62" s="395"/>
      <c r="L62" s="395"/>
      <c r="M62" s="395"/>
      <c r="N62" s="412"/>
    </row>
    <row r="63" spans="1:14" s="394" customFormat="1" x14ac:dyDescent="0.3">
      <c r="B63" s="401"/>
      <c r="C63" s="395"/>
      <c r="J63" s="409"/>
      <c r="K63" s="395"/>
      <c r="L63" s="395"/>
      <c r="M63" s="395"/>
      <c r="N63" s="412"/>
    </row>
    <row r="64" spans="1:14" s="394" customFormat="1" x14ac:dyDescent="0.3">
      <c r="B64" s="413"/>
      <c r="C64" s="395"/>
      <c r="J64" s="409"/>
      <c r="K64" s="395"/>
      <c r="L64" s="395"/>
      <c r="M64" s="395"/>
      <c r="N64" s="412"/>
    </row>
    <row r="65" spans="2:13" s="394" customFormat="1" x14ac:dyDescent="0.3">
      <c r="B65" s="414"/>
      <c r="C65" s="415">
        <v>1</v>
      </c>
      <c r="D65" s="416"/>
      <c r="E65" s="396"/>
      <c r="F65" s="395"/>
      <c r="G65" s="395"/>
      <c r="H65" s="395"/>
      <c r="I65" s="395"/>
      <c r="J65" s="397"/>
      <c r="K65" s="395"/>
      <c r="L65" s="395"/>
      <c r="M65" s="395"/>
    </row>
    <row r="66" spans="2:13" s="394" customFormat="1" ht="24" customHeight="1" x14ac:dyDescent="0.3">
      <c r="B66" s="414"/>
      <c r="C66" s="396"/>
      <c r="D66" s="396"/>
      <c r="E66" s="395"/>
      <c r="F66" s="395"/>
      <c r="G66" s="395"/>
      <c r="H66" s="395"/>
      <c r="I66" s="395"/>
      <c r="J66" s="397"/>
      <c r="K66" s="395"/>
      <c r="L66" s="395"/>
      <c r="M66" s="395"/>
    </row>
    <row r="67" spans="2:13" s="394" customFormat="1" x14ac:dyDescent="0.3">
      <c r="B67" s="395"/>
      <c r="C67" s="396"/>
      <c r="D67" s="396"/>
      <c r="E67" s="395"/>
      <c r="F67" s="395"/>
      <c r="G67" s="395"/>
      <c r="H67" s="395"/>
      <c r="I67" s="395"/>
      <c r="J67" s="397"/>
      <c r="K67" s="395"/>
      <c r="L67" s="395"/>
      <c r="M67" s="395"/>
    </row>
    <row r="68" spans="2:13" s="394" customFormat="1" x14ac:dyDescent="0.3">
      <c r="B68" s="395"/>
      <c r="C68" s="396"/>
      <c r="D68" s="396"/>
      <c r="E68" s="395"/>
      <c r="F68" s="395"/>
      <c r="G68" s="395"/>
      <c r="H68" s="395"/>
      <c r="I68" s="395"/>
      <c r="J68" s="397"/>
      <c r="K68" s="395"/>
      <c r="L68" s="395"/>
      <c r="M68" s="395"/>
    </row>
    <row r="69" spans="2:13" s="394" customFormat="1" x14ac:dyDescent="0.3">
      <c r="B69" s="395"/>
      <c r="C69" s="396"/>
      <c r="D69" s="396"/>
      <c r="E69" s="395"/>
      <c r="F69" s="395"/>
      <c r="G69" s="395"/>
      <c r="H69" s="395"/>
      <c r="I69" s="395"/>
      <c r="J69" s="397"/>
      <c r="K69" s="395"/>
      <c r="L69" s="395"/>
      <c r="M69" s="395"/>
    </row>
    <row r="70" spans="2:13" s="394" customFormat="1" x14ac:dyDescent="0.3">
      <c r="B70" s="395"/>
      <c r="C70" s="396"/>
      <c r="D70" s="396"/>
      <c r="E70" s="395"/>
      <c r="F70" s="395"/>
      <c r="G70" s="395"/>
      <c r="H70" s="395"/>
      <c r="I70" s="395"/>
      <c r="J70" s="397"/>
      <c r="K70" s="395"/>
      <c r="L70" s="395"/>
      <c r="M70" s="395"/>
    </row>
    <row r="71" spans="2:13" s="394" customFormat="1" x14ac:dyDescent="0.3">
      <c r="B71" s="395"/>
      <c r="C71" s="395"/>
      <c r="D71" s="396"/>
      <c r="E71" s="396"/>
      <c r="F71" s="395"/>
      <c r="G71" s="395"/>
      <c r="H71" s="395"/>
      <c r="I71" s="395"/>
      <c r="J71" s="397"/>
      <c r="K71" s="395"/>
      <c r="L71" s="395"/>
      <c r="M71" s="395"/>
    </row>
    <row r="72" spans="2:13" s="394" customFormat="1" x14ac:dyDescent="0.3">
      <c r="B72" s="395"/>
      <c r="C72" s="395"/>
      <c r="D72" s="396"/>
      <c r="E72" s="396"/>
      <c r="F72" s="395"/>
      <c r="G72" s="395"/>
      <c r="H72" s="395"/>
      <c r="I72" s="395"/>
      <c r="J72" s="397"/>
      <c r="K72" s="395"/>
      <c r="L72" s="395"/>
      <c r="M72" s="395"/>
    </row>
    <row r="73" spans="2:13" s="394" customFormat="1" x14ac:dyDescent="0.3">
      <c r="B73" s="395"/>
      <c r="C73" s="395"/>
      <c r="D73" s="396"/>
      <c r="E73" s="396"/>
      <c r="F73" s="395"/>
      <c r="G73" s="395"/>
      <c r="H73" s="395"/>
      <c r="I73" s="395"/>
      <c r="J73" s="397"/>
      <c r="K73" s="395"/>
      <c r="L73" s="395"/>
      <c r="M73" s="395"/>
    </row>
    <row r="74" spans="2:13" s="394" customFormat="1" x14ac:dyDescent="0.3">
      <c r="B74" s="395"/>
      <c r="C74" s="395"/>
      <c r="D74" s="396"/>
      <c r="E74" s="396"/>
      <c r="F74" s="395"/>
      <c r="G74" s="395"/>
      <c r="H74" s="395"/>
      <c r="I74" s="395"/>
      <c r="J74" s="397"/>
      <c r="K74" s="395"/>
      <c r="L74" s="395"/>
      <c r="M74" s="395"/>
    </row>
    <row r="75" spans="2:13" s="394" customFormat="1" x14ac:dyDescent="0.3">
      <c r="B75" s="395"/>
      <c r="C75" s="395"/>
      <c r="D75" s="396"/>
      <c r="E75" s="396"/>
      <c r="F75" s="395"/>
      <c r="G75" s="395"/>
      <c r="H75" s="395"/>
      <c r="I75" s="395"/>
      <c r="J75" s="397"/>
      <c r="K75" s="395"/>
      <c r="L75" s="395"/>
      <c r="M75" s="395"/>
    </row>
    <row r="76" spans="2:13" s="394" customFormat="1" x14ac:dyDescent="0.3">
      <c r="B76" s="395"/>
      <c r="C76" s="395"/>
      <c r="D76" s="396"/>
      <c r="E76" s="396"/>
      <c r="F76" s="395"/>
      <c r="G76" s="395"/>
      <c r="H76" s="395"/>
      <c r="I76" s="395"/>
      <c r="J76" s="397"/>
      <c r="K76" s="395"/>
      <c r="L76" s="395"/>
      <c r="M76" s="395"/>
    </row>
    <row r="77" spans="2:13" s="394" customFormat="1" x14ac:dyDescent="0.3">
      <c r="B77" s="395"/>
      <c r="C77" s="395"/>
      <c r="D77" s="396"/>
      <c r="E77" s="396"/>
      <c r="F77" s="395"/>
      <c r="G77" s="395"/>
      <c r="H77" s="395"/>
      <c r="I77" s="395"/>
      <c r="J77" s="397"/>
      <c r="K77" s="395"/>
      <c r="L77" s="395"/>
      <c r="M77" s="395"/>
    </row>
    <row r="78" spans="2:13" s="394" customFormat="1" x14ac:dyDescent="0.3">
      <c r="B78" s="395"/>
      <c r="C78" s="395"/>
      <c r="D78" s="396"/>
      <c r="E78" s="396"/>
      <c r="F78" s="395"/>
      <c r="G78" s="395"/>
      <c r="H78" s="395"/>
      <c r="I78" s="395"/>
      <c r="J78" s="397"/>
      <c r="K78" s="395"/>
      <c r="L78" s="395"/>
      <c r="M78" s="395"/>
    </row>
    <row r="79" spans="2:13" s="394" customFormat="1" x14ac:dyDescent="0.3">
      <c r="B79" s="395"/>
      <c r="C79" s="395"/>
      <c r="D79" s="396"/>
      <c r="E79" s="396"/>
      <c r="F79" s="395"/>
      <c r="G79" s="395"/>
      <c r="H79" s="395"/>
      <c r="I79" s="395"/>
      <c r="J79" s="397"/>
      <c r="K79" s="395"/>
      <c r="L79" s="395"/>
      <c r="M79" s="395"/>
    </row>
    <row r="80" spans="2:13" s="394" customFormat="1" x14ac:dyDescent="0.3">
      <c r="B80" s="395"/>
      <c r="C80" s="395"/>
      <c r="D80" s="396"/>
      <c r="E80" s="396"/>
      <c r="F80" s="395"/>
      <c r="G80" s="395"/>
      <c r="H80" s="395"/>
      <c r="I80" s="395"/>
      <c r="J80" s="397"/>
      <c r="K80" s="395"/>
      <c r="L80" s="395"/>
      <c r="M80" s="395"/>
    </row>
    <row r="81" spans="2:13" s="394" customFormat="1" x14ac:dyDescent="0.3">
      <c r="B81" s="395"/>
      <c r="C81" s="395"/>
      <c r="D81" s="396"/>
      <c r="E81" s="396"/>
      <c r="F81" s="395"/>
      <c r="G81" s="395"/>
      <c r="H81" s="395"/>
      <c r="I81" s="395"/>
      <c r="J81" s="397"/>
      <c r="K81" s="395"/>
      <c r="L81" s="395"/>
      <c r="M81" s="395"/>
    </row>
    <row r="82" spans="2:13" s="394" customFormat="1" x14ac:dyDescent="0.3">
      <c r="B82" s="395"/>
      <c r="C82" s="395"/>
      <c r="D82" s="396"/>
      <c r="E82" s="396"/>
      <c r="F82" s="395"/>
      <c r="G82" s="395"/>
      <c r="H82" s="395"/>
      <c r="I82" s="395"/>
      <c r="J82" s="397"/>
      <c r="K82" s="395"/>
      <c r="L82" s="395"/>
      <c r="M82" s="395"/>
    </row>
    <row r="83" spans="2:13" s="394" customFormat="1" x14ac:dyDescent="0.3">
      <c r="B83" s="395"/>
      <c r="C83" s="395"/>
      <c r="D83" s="396"/>
      <c r="E83" s="396"/>
      <c r="F83" s="395"/>
      <c r="G83" s="395"/>
      <c r="H83" s="395"/>
      <c r="I83" s="395"/>
      <c r="J83" s="397"/>
      <c r="K83" s="395"/>
      <c r="L83" s="395"/>
      <c r="M83" s="395"/>
    </row>
    <row r="84" spans="2:13" s="394" customFormat="1" x14ac:dyDescent="0.3">
      <c r="B84" s="395"/>
      <c r="C84" s="395"/>
      <c r="D84" s="396"/>
      <c r="E84" s="396"/>
      <c r="F84" s="395"/>
      <c r="G84" s="395"/>
      <c r="H84" s="395"/>
      <c r="I84" s="395"/>
      <c r="J84" s="397"/>
      <c r="K84" s="395"/>
      <c r="L84" s="395"/>
      <c r="M84" s="395"/>
    </row>
    <row r="85" spans="2:13" s="394" customFormat="1" x14ac:dyDescent="0.3">
      <c r="B85" s="395"/>
      <c r="C85" s="395"/>
      <c r="D85" s="396"/>
      <c r="E85" s="396"/>
      <c r="F85" s="395"/>
      <c r="G85" s="395"/>
      <c r="H85" s="395"/>
      <c r="I85" s="395"/>
      <c r="J85" s="397"/>
      <c r="K85" s="395"/>
      <c r="L85" s="395"/>
      <c r="M85" s="395"/>
    </row>
    <row r="86" spans="2:13" s="394" customFormat="1" x14ac:dyDescent="0.3">
      <c r="B86" s="395"/>
      <c r="C86" s="395"/>
      <c r="D86" s="396"/>
      <c r="E86" s="396"/>
      <c r="F86" s="395"/>
      <c r="G86" s="395"/>
      <c r="H86" s="395"/>
      <c r="I86" s="395"/>
      <c r="J86" s="397"/>
      <c r="K86" s="395"/>
      <c r="L86" s="395"/>
      <c r="M86" s="395"/>
    </row>
    <row r="87" spans="2:13" s="394" customFormat="1" x14ac:dyDescent="0.3">
      <c r="B87" s="395"/>
      <c r="C87" s="395"/>
      <c r="D87" s="396"/>
      <c r="E87" s="396"/>
      <c r="F87" s="395"/>
      <c r="G87" s="395"/>
      <c r="H87" s="395"/>
      <c r="I87" s="395"/>
      <c r="J87" s="397"/>
      <c r="K87" s="395"/>
      <c r="L87" s="395"/>
      <c r="M87" s="395"/>
    </row>
    <row r="88" spans="2:13" s="394" customFormat="1" x14ac:dyDescent="0.3">
      <c r="B88" s="395"/>
      <c r="C88" s="395"/>
      <c r="D88" s="396"/>
      <c r="E88" s="396"/>
      <c r="F88" s="395"/>
      <c r="G88" s="395"/>
      <c r="H88" s="395"/>
      <c r="I88" s="395"/>
      <c r="J88" s="397"/>
      <c r="K88" s="395"/>
      <c r="L88" s="395"/>
      <c r="M88" s="395"/>
    </row>
    <row r="89" spans="2:13" s="394" customFormat="1" x14ac:dyDescent="0.3">
      <c r="B89" s="395"/>
      <c r="C89" s="395"/>
      <c r="D89" s="396"/>
      <c r="E89" s="396"/>
      <c r="F89" s="395"/>
      <c r="G89" s="395"/>
      <c r="H89" s="395"/>
      <c r="I89" s="395"/>
      <c r="J89" s="397"/>
      <c r="K89" s="395"/>
      <c r="L89" s="395"/>
      <c r="M89" s="395"/>
    </row>
    <row r="90" spans="2:13" s="394" customFormat="1" x14ac:dyDescent="0.3">
      <c r="B90" s="395"/>
      <c r="C90" s="395"/>
      <c r="D90" s="396"/>
      <c r="E90" s="396"/>
      <c r="F90" s="395"/>
      <c r="G90" s="395"/>
      <c r="H90" s="395"/>
      <c r="I90" s="395"/>
      <c r="J90" s="397"/>
      <c r="K90" s="395"/>
      <c r="L90" s="395"/>
      <c r="M90" s="395"/>
    </row>
    <row r="91" spans="2:13" s="394" customFormat="1" x14ac:dyDescent="0.3">
      <c r="B91" s="395"/>
      <c r="C91" s="395"/>
      <c r="D91" s="396"/>
      <c r="E91" s="396"/>
      <c r="F91" s="395"/>
      <c r="G91" s="395"/>
      <c r="H91" s="395"/>
      <c r="I91" s="395"/>
      <c r="J91" s="397"/>
      <c r="K91" s="395"/>
      <c r="L91" s="395"/>
      <c r="M91" s="395"/>
    </row>
    <row r="92" spans="2:13" s="394" customFormat="1" x14ac:dyDescent="0.3">
      <c r="B92" s="395"/>
      <c r="C92" s="395"/>
      <c r="D92" s="396"/>
      <c r="E92" s="396"/>
      <c r="F92" s="395"/>
      <c r="G92" s="395"/>
      <c r="H92" s="395"/>
      <c r="I92" s="395"/>
      <c r="J92" s="397"/>
      <c r="K92" s="395"/>
      <c r="L92" s="395"/>
      <c r="M92" s="395"/>
    </row>
    <row r="93" spans="2:13" s="394" customFormat="1" x14ac:dyDescent="0.3">
      <c r="B93" s="395"/>
      <c r="C93" s="395"/>
      <c r="D93" s="396"/>
      <c r="E93" s="396"/>
      <c r="F93" s="395"/>
      <c r="G93" s="395"/>
      <c r="H93" s="395"/>
      <c r="I93" s="395"/>
      <c r="J93" s="397"/>
      <c r="K93" s="395"/>
      <c r="L93" s="395"/>
      <c r="M93" s="395"/>
    </row>
    <row r="94" spans="2:13" s="394" customFormat="1" x14ac:dyDescent="0.3">
      <c r="B94" s="395"/>
      <c r="C94" s="395"/>
      <c r="D94" s="396"/>
      <c r="E94" s="396"/>
      <c r="F94" s="395"/>
      <c r="G94" s="395"/>
      <c r="H94" s="395"/>
      <c r="I94" s="395"/>
      <c r="J94" s="397"/>
      <c r="K94" s="395"/>
      <c r="L94" s="395"/>
      <c r="M94" s="395"/>
    </row>
    <row r="95" spans="2:13" s="394" customFormat="1" x14ac:dyDescent="0.3">
      <c r="B95" s="395"/>
      <c r="C95" s="395"/>
      <c r="D95" s="396"/>
      <c r="E95" s="396"/>
      <c r="F95" s="395"/>
      <c r="G95" s="395"/>
      <c r="H95" s="395"/>
      <c r="I95" s="395"/>
      <c r="J95" s="397"/>
      <c r="K95" s="395"/>
      <c r="L95" s="395"/>
      <c r="M95" s="395"/>
    </row>
    <row r="96" spans="2:13" s="394" customFormat="1" x14ac:dyDescent="0.3">
      <c r="B96" s="395"/>
      <c r="C96" s="395"/>
      <c r="D96" s="396"/>
      <c r="E96" s="396"/>
      <c r="F96" s="395"/>
      <c r="G96" s="395"/>
      <c r="H96" s="395"/>
      <c r="I96" s="395"/>
      <c r="J96" s="397"/>
      <c r="K96" s="395"/>
      <c r="L96" s="395"/>
      <c r="M96" s="395"/>
    </row>
    <row r="97" spans="2:13" s="394" customFormat="1" x14ac:dyDescent="0.3">
      <c r="B97" s="395"/>
      <c r="C97" s="395"/>
      <c r="D97" s="396"/>
      <c r="E97" s="396"/>
      <c r="F97" s="395"/>
      <c r="G97" s="395"/>
      <c r="H97" s="395"/>
      <c r="I97" s="395"/>
      <c r="J97" s="397"/>
      <c r="K97" s="395"/>
      <c r="L97" s="395"/>
      <c r="M97" s="395"/>
    </row>
    <row r="98" spans="2:13" s="394" customFormat="1" x14ac:dyDescent="0.3">
      <c r="B98" s="395"/>
      <c r="C98" s="395"/>
      <c r="D98" s="396"/>
      <c r="E98" s="396"/>
      <c r="F98" s="395"/>
      <c r="G98" s="395"/>
      <c r="H98" s="395"/>
      <c r="I98" s="395"/>
      <c r="J98" s="397"/>
      <c r="K98" s="395"/>
      <c r="L98" s="395"/>
      <c r="M98" s="395"/>
    </row>
    <row r="99" spans="2:13" s="394" customFormat="1" x14ac:dyDescent="0.3">
      <c r="B99" s="395"/>
      <c r="C99" s="395"/>
      <c r="D99" s="396"/>
      <c r="E99" s="396"/>
      <c r="F99" s="395"/>
      <c r="G99" s="395"/>
      <c r="H99" s="395"/>
      <c r="I99" s="395"/>
      <c r="J99" s="397"/>
      <c r="K99" s="395"/>
      <c r="L99" s="395"/>
      <c r="M99" s="395"/>
    </row>
    <row r="100" spans="2:13" s="394" customFormat="1" x14ac:dyDescent="0.3">
      <c r="B100" s="395"/>
      <c r="C100" s="395"/>
      <c r="D100" s="396"/>
      <c r="E100" s="396"/>
      <c r="F100" s="395"/>
      <c r="G100" s="395"/>
      <c r="H100" s="395"/>
      <c r="I100" s="395"/>
      <c r="J100" s="397"/>
      <c r="K100" s="395"/>
      <c r="L100" s="395"/>
      <c r="M100" s="395"/>
    </row>
    <row r="101" spans="2:13" s="394" customFormat="1" x14ac:dyDescent="0.3">
      <c r="B101" s="395"/>
      <c r="C101" s="395"/>
      <c r="D101" s="396"/>
      <c r="E101" s="396"/>
      <c r="F101" s="395"/>
      <c r="G101" s="395"/>
      <c r="H101" s="395"/>
      <c r="I101" s="395"/>
      <c r="J101" s="397"/>
      <c r="K101" s="395"/>
      <c r="L101" s="395"/>
      <c r="M101" s="395"/>
    </row>
    <row r="102" spans="2:13" s="394" customFormat="1" x14ac:dyDescent="0.3">
      <c r="B102" s="395"/>
      <c r="C102" s="395"/>
      <c r="D102" s="396"/>
      <c r="E102" s="396"/>
      <c r="F102" s="395"/>
      <c r="G102" s="395"/>
      <c r="H102" s="395"/>
      <c r="I102" s="395"/>
      <c r="J102" s="397"/>
      <c r="K102" s="395"/>
      <c r="L102" s="395"/>
      <c r="M102" s="395"/>
    </row>
    <row r="103" spans="2:13" s="394" customFormat="1" x14ac:dyDescent="0.3">
      <c r="B103" s="395"/>
      <c r="C103" s="395"/>
      <c r="D103" s="396"/>
      <c r="E103" s="396"/>
      <c r="F103" s="395"/>
      <c r="G103" s="395"/>
      <c r="H103" s="395"/>
      <c r="I103" s="395"/>
      <c r="J103" s="397"/>
      <c r="K103" s="395"/>
      <c r="L103" s="395"/>
      <c r="M103" s="395"/>
    </row>
    <row r="104" spans="2:13" s="394" customFormat="1" x14ac:dyDescent="0.3">
      <c r="B104" s="395"/>
      <c r="C104" s="395"/>
      <c r="D104" s="396"/>
      <c r="E104" s="396"/>
      <c r="F104" s="395"/>
      <c r="G104" s="395"/>
      <c r="H104" s="395"/>
      <c r="I104" s="395"/>
      <c r="J104" s="397"/>
      <c r="K104" s="395"/>
      <c r="L104" s="395"/>
      <c r="M104" s="395"/>
    </row>
    <row r="105" spans="2:13" s="394" customFormat="1" x14ac:dyDescent="0.3">
      <c r="B105" s="395"/>
      <c r="C105" s="395"/>
      <c r="D105" s="396"/>
      <c r="E105" s="396"/>
      <c r="F105" s="395"/>
      <c r="G105" s="395"/>
      <c r="H105" s="395"/>
      <c r="I105" s="395"/>
      <c r="J105" s="397"/>
      <c r="K105" s="395"/>
      <c r="L105" s="395"/>
      <c r="M105" s="395"/>
    </row>
    <row r="106" spans="2:13" s="394" customFormat="1" x14ac:dyDescent="0.3">
      <c r="B106" s="395"/>
      <c r="C106" s="395"/>
      <c r="D106" s="396"/>
      <c r="E106" s="396"/>
      <c r="F106" s="395"/>
      <c r="G106" s="395"/>
      <c r="H106" s="395"/>
      <c r="I106" s="395"/>
      <c r="J106" s="397"/>
      <c r="K106" s="395"/>
      <c r="L106" s="395"/>
      <c r="M106" s="395"/>
    </row>
    <row r="107" spans="2:13" s="394" customFormat="1" x14ac:dyDescent="0.3">
      <c r="B107" s="395"/>
      <c r="C107" s="395"/>
      <c r="D107" s="396"/>
      <c r="E107" s="396"/>
      <c r="F107" s="395"/>
      <c r="G107" s="395"/>
      <c r="H107" s="395"/>
      <c r="I107" s="395"/>
      <c r="J107" s="397"/>
      <c r="K107" s="395"/>
      <c r="L107" s="395"/>
      <c r="M107" s="395"/>
    </row>
    <row r="108" spans="2:13" s="394" customFormat="1" x14ac:dyDescent="0.3">
      <c r="B108" s="395"/>
      <c r="C108" s="395"/>
      <c r="D108" s="396"/>
      <c r="E108" s="396"/>
      <c r="F108" s="395"/>
      <c r="G108" s="395"/>
      <c r="H108" s="395"/>
      <c r="I108" s="395"/>
      <c r="J108" s="397"/>
      <c r="K108" s="395"/>
      <c r="L108" s="395"/>
      <c r="M108" s="395"/>
    </row>
    <row r="109" spans="2:13" s="394" customFormat="1" x14ac:dyDescent="0.3">
      <c r="B109" s="395"/>
      <c r="C109" s="395"/>
      <c r="D109" s="396"/>
      <c r="E109" s="396"/>
      <c r="F109" s="395"/>
      <c r="G109" s="395"/>
      <c r="H109" s="395"/>
      <c r="I109" s="395"/>
      <c r="J109" s="397"/>
      <c r="K109" s="395"/>
      <c r="L109" s="395"/>
      <c r="M109" s="395"/>
    </row>
    <row r="110" spans="2:13" s="394" customFormat="1" x14ac:dyDescent="0.3">
      <c r="B110" s="395"/>
      <c r="C110" s="395"/>
      <c r="D110" s="396"/>
      <c r="E110" s="396"/>
      <c r="F110" s="395"/>
      <c r="G110" s="395"/>
      <c r="H110" s="395"/>
      <c r="I110" s="395"/>
      <c r="J110" s="397"/>
      <c r="K110" s="395"/>
      <c r="L110" s="395"/>
      <c r="M110" s="395"/>
    </row>
    <row r="111" spans="2:13" s="394" customFormat="1" x14ac:dyDescent="0.3">
      <c r="B111" s="395"/>
      <c r="C111" s="395"/>
      <c r="D111" s="396"/>
      <c r="E111" s="396"/>
      <c r="F111" s="395"/>
      <c r="G111" s="395"/>
      <c r="H111" s="395"/>
      <c r="I111" s="395"/>
      <c r="J111" s="397"/>
      <c r="K111" s="395"/>
      <c r="L111" s="395"/>
      <c r="M111" s="395"/>
    </row>
    <row r="112" spans="2:13" s="394" customFormat="1" x14ac:dyDescent="0.3">
      <c r="B112" s="395"/>
      <c r="C112" s="395"/>
      <c r="D112" s="396"/>
      <c r="E112" s="396"/>
      <c r="F112" s="395"/>
      <c r="G112" s="395"/>
      <c r="H112" s="395"/>
      <c r="I112" s="395"/>
      <c r="J112" s="397"/>
      <c r="K112" s="395"/>
      <c r="L112" s="395"/>
      <c r="M112" s="395"/>
    </row>
    <row r="113" spans="2:13" s="394" customFormat="1" x14ac:dyDescent="0.3">
      <c r="B113" s="395"/>
      <c r="C113" s="395"/>
      <c r="D113" s="396"/>
      <c r="E113" s="396"/>
      <c r="F113" s="395"/>
      <c r="G113" s="395"/>
      <c r="H113" s="395"/>
      <c r="I113" s="395"/>
      <c r="J113" s="397"/>
      <c r="K113" s="395"/>
      <c r="L113" s="395"/>
      <c r="M113" s="395"/>
    </row>
    <row r="114" spans="2:13" s="394" customFormat="1" x14ac:dyDescent="0.3">
      <c r="B114" s="395"/>
      <c r="C114" s="395"/>
      <c r="D114" s="396"/>
      <c r="E114" s="396"/>
      <c r="F114" s="395"/>
      <c r="G114" s="395"/>
      <c r="H114" s="395"/>
      <c r="I114" s="395"/>
      <c r="J114" s="397"/>
      <c r="K114" s="395"/>
      <c r="L114" s="395"/>
      <c r="M114" s="395"/>
    </row>
    <row r="115" spans="2:13" s="394" customFormat="1" x14ac:dyDescent="0.3">
      <c r="B115" s="395"/>
      <c r="C115" s="395"/>
      <c r="D115" s="396"/>
      <c r="E115" s="396"/>
      <c r="F115" s="395"/>
      <c r="G115" s="395"/>
      <c r="H115" s="395"/>
      <c r="I115" s="395"/>
      <c r="J115" s="397"/>
      <c r="K115" s="395"/>
      <c r="L115" s="395"/>
      <c r="M115" s="395"/>
    </row>
    <row r="116" spans="2:13" s="394" customFormat="1" x14ac:dyDescent="0.3">
      <c r="B116" s="395"/>
      <c r="C116" s="395"/>
      <c r="D116" s="396"/>
      <c r="E116" s="396"/>
      <c r="F116" s="395"/>
      <c r="G116" s="395"/>
      <c r="H116" s="395"/>
      <c r="I116" s="395"/>
      <c r="J116" s="397"/>
      <c r="K116" s="395"/>
      <c r="L116" s="395"/>
      <c r="M116" s="395"/>
    </row>
    <row r="117" spans="2:13" s="394" customFormat="1" x14ac:dyDescent="0.3">
      <c r="B117" s="395"/>
      <c r="C117" s="395"/>
      <c r="D117" s="396"/>
      <c r="E117" s="396"/>
      <c r="F117" s="395"/>
      <c r="G117" s="395"/>
      <c r="H117" s="395"/>
      <c r="I117" s="395"/>
      <c r="J117" s="397"/>
      <c r="K117" s="395"/>
      <c r="L117" s="395"/>
      <c r="M117" s="395"/>
    </row>
    <row r="118" spans="2:13" s="394" customFormat="1" x14ac:dyDescent="0.3">
      <c r="B118" s="395"/>
      <c r="C118" s="395"/>
      <c r="D118" s="396"/>
      <c r="E118" s="396"/>
      <c r="F118" s="395"/>
      <c r="G118" s="395"/>
      <c r="H118" s="395"/>
      <c r="I118" s="395"/>
      <c r="J118" s="397"/>
      <c r="K118" s="395"/>
      <c r="L118" s="395"/>
      <c r="M118" s="395"/>
    </row>
    <row r="119" spans="2:13" s="394" customFormat="1" x14ac:dyDescent="0.3">
      <c r="B119" s="395"/>
      <c r="C119" s="395"/>
      <c r="D119" s="396"/>
      <c r="E119" s="396"/>
      <c r="F119" s="395"/>
      <c r="G119" s="395"/>
      <c r="H119" s="395"/>
      <c r="I119" s="395"/>
      <c r="J119" s="397"/>
      <c r="K119" s="395"/>
      <c r="L119" s="395"/>
      <c r="M119" s="395"/>
    </row>
    <row r="120" spans="2:13" s="394" customFormat="1" x14ac:dyDescent="0.3">
      <c r="B120" s="395"/>
      <c r="C120" s="395"/>
      <c r="D120" s="396"/>
      <c r="E120" s="396"/>
      <c r="F120" s="395"/>
      <c r="G120" s="395"/>
      <c r="H120" s="395"/>
      <c r="I120" s="395"/>
      <c r="J120" s="397"/>
      <c r="K120" s="395"/>
      <c r="L120" s="395"/>
      <c r="M120" s="395"/>
    </row>
    <row r="121" spans="2:13" s="394" customFormat="1" x14ac:dyDescent="0.3">
      <c r="B121" s="395"/>
      <c r="C121" s="395"/>
      <c r="D121" s="396"/>
      <c r="E121" s="396"/>
      <c r="F121" s="395"/>
      <c r="G121" s="395"/>
      <c r="H121" s="395"/>
      <c r="I121" s="395"/>
      <c r="J121" s="397"/>
      <c r="K121" s="395"/>
      <c r="L121" s="395"/>
      <c r="M121" s="395"/>
    </row>
    <row r="122" spans="2:13" s="394" customFormat="1" x14ac:dyDescent="0.3">
      <c r="B122" s="395"/>
      <c r="C122" s="395"/>
      <c r="D122" s="396"/>
      <c r="E122" s="396"/>
      <c r="F122" s="395"/>
      <c r="G122" s="395"/>
      <c r="H122" s="395"/>
      <c r="I122" s="395"/>
      <c r="J122" s="397"/>
      <c r="K122" s="395"/>
      <c r="L122" s="395"/>
      <c r="M122" s="395"/>
    </row>
    <row r="123" spans="2:13" s="394" customFormat="1" x14ac:dyDescent="0.3">
      <c r="B123" s="395"/>
      <c r="C123" s="395"/>
      <c r="D123" s="396"/>
      <c r="E123" s="396"/>
      <c r="F123" s="395"/>
      <c r="G123" s="395"/>
      <c r="H123" s="395"/>
      <c r="I123" s="395"/>
      <c r="J123" s="397"/>
      <c r="K123" s="395"/>
      <c r="L123" s="395"/>
      <c r="M123" s="395"/>
    </row>
    <row r="124" spans="2:13" s="394" customFormat="1" x14ac:dyDescent="0.3">
      <c r="B124" s="395"/>
      <c r="C124" s="395"/>
      <c r="D124" s="396"/>
      <c r="E124" s="396"/>
      <c r="F124" s="395"/>
      <c r="G124" s="395"/>
      <c r="H124" s="395"/>
      <c r="I124" s="395"/>
      <c r="J124" s="397"/>
      <c r="K124" s="395"/>
      <c r="L124" s="395"/>
      <c r="M124" s="395"/>
    </row>
    <row r="125" spans="2:13" s="394" customFormat="1" x14ac:dyDescent="0.3">
      <c r="B125" s="395"/>
      <c r="C125" s="395"/>
      <c r="D125" s="396"/>
      <c r="E125" s="396"/>
      <c r="F125" s="395"/>
      <c r="G125" s="395"/>
      <c r="H125" s="395"/>
      <c r="I125" s="395"/>
      <c r="J125" s="397"/>
      <c r="K125" s="395"/>
      <c r="L125" s="395"/>
      <c r="M125" s="395"/>
    </row>
    <row r="126" spans="2:13" s="394" customFormat="1" x14ac:dyDescent="0.3">
      <c r="B126" s="395"/>
      <c r="C126" s="395"/>
      <c r="D126" s="396"/>
      <c r="E126" s="396"/>
      <c r="F126" s="395"/>
      <c r="G126" s="395"/>
      <c r="H126" s="395"/>
      <c r="I126" s="395"/>
      <c r="J126" s="397"/>
      <c r="K126" s="395"/>
      <c r="L126" s="395"/>
      <c r="M126" s="395"/>
    </row>
    <row r="127" spans="2:13" s="394" customFormat="1" x14ac:dyDescent="0.3">
      <c r="B127" s="395"/>
      <c r="C127" s="395"/>
      <c r="D127" s="396"/>
      <c r="E127" s="396"/>
      <c r="F127" s="395"/>
      <c r="G127" s="395"/>
      <c r="H127" s="395"/>
      <c r="I127" s="395"/>
      <c r="J127" s="397"/>
      <c r="K127" s="395"/>
      <c r="L127" s="395"/>
      <c r="M127" s="395"/>
    </row>
    <row r="128" spans="2:13" s="394" customFormat="1" x14ac:dyDescent="0.3">
      <c r="B128" s="395"/>
      <c r="C128" s="395"/>
      <c r="D128" s="396"/>
      <c r="E128" s="396"/>
      <c r="F128" s="395"/>
      <c r="G128" s="395"/>
      <c r="H128" s="395"/>
      <c r="I128" s="395"/>
      <c r="J128" s="397"/>
      <c r="K128" s="395"/>
      <c r="L128" s="395"/>
      <c r="M128" s="395"/>
    </row>
    <row r="129" spans="2:13" s="394" customFormat="1" x14ac:dyDescent="0.3">
      <c r="B129" s="395"/>
      <c r="C129" s="395"/>
      <c r="D129" s="396"/>
      <c r="E129" s="396"/>
      <c r="F129" s="395"/>
      <c r="G129" s="395"/>
      <c r="H129" s="395"/>
      <c r="I129" s="395"/>
      <c r="J129" s="397"/>
      <c r="K129" s="395"/>
      <c r="L129" s="395"/>
      <c r="M129" s="395"/>
    </row>
    <row r="130" spans="2:13" s="394" customFormat="1" x14ac:dyDescent="0.3">
      <c r="B130" s="395"/>
      <c r="C130" s="395"/>
      <c r="D130" s="396"/>
      <c r="E130" s="396"/>
      <c r="F130" s="395"/>
      <c r="G130" s="395"/>
      <c r="H130" s="395"/>
      <c r="I130" s="395"/>
      <c r="J130" s="397"/>
      <c r="K130" s="395"/>
      <c r="L130" s="395"/>
      <c r="M130" s="395"/>
    </row>
    <row r="131" spans="2:13" s="394" customFormat="1" x14ac:dyDescent="0.3">
      <c r="B131" s="395"/>
      <c r="C131" s="395"/>
      <c r="D131" s="396"/>
      <c r="E131" s="396"/>
      <c r="F131" s="395"/>
      <c r="G131" s="395"/>
      <c r="H131" s="395"/>
      <c r="I131" s="395"/>
      <c r="J131" s="397"/>
      <c r="K131" s="395"/>
      <c r="L131" s="395"/>
      <c r="M131" s="395"/>
    </row>
    <row r="132" spans="2:13" s="394" customFormat="1" x14ac:dyDescent="0.3">
      <c r="B132" s="395"/>
      <c r="C132" s="395"/>
      <c r="D132" s="396"/>
      <c r="E132" s="396"/>
      <c r="F132" s="395"/>
      <c r="G132" s="395"/>
      <c r="H132" s="395"/>
      <c r="I132" s="395"/>
      <c r="J132" s="397"/>
      <c r="K132" s="395"/>
      <c r="L132" s="395"/>
      <c r="M132" s="395"/>
    </row>
    <row r="133" spans="2:13" s="394" customFormat="1" x14ac:dyDescent="0.3">
      <c r="B133" s="395"/>
      <c r="C133" s="395"/>
      <c r="D133" s="396"/>
      <c r="E133" s="396"/>
      <c r="F133" s="395"/>
      <c r="G133" s="395"/>
      <c r="H133" s="395"/>
      <c r="I133" s="395"/>
      <c r="J133" s="397"/>
      <c r="K133" s="395"/>
      <c r="L133" s="395"/>
      <c r="M133" s="395"/>
    </row>
    <row r="134" spans="2:13" s="394" customFormat="1" x14ac:dyDescent="0.3">
      <c r="B134" s="395"/>
      <c r="C134" s="395"/>
      <c r="D134" s="396"/>
      <c r="E134" s="396"/>
      <c r="F134" s="395"/>
      <c r="G134" s="395"/>
      <c r="H134" s="395"/>
      <c r="I134" s="395"/>
      <c r="J134" s="397"/>
      <c r="K134" s="395"/>
      <c r="L134" s="395"/>
      <c r="M134" s="395"/>
    </row>
    <row r="135" spans="2:13" s="394" customFormat="1" x14ac:dyDescent="0.3">
      <c r="B135" s="395"/>
      <c r="C135" s="395"/>
      <c r="D135" s="396"/>
      <c r="E135" s="396"/>
      <c r="F135" s="395"/>
      <c r="G135" s="395"/>
      <c r="H135" s="395"/>
      <c r="I135" s="395"/>
      <c r="J135" s="397"/>
      <c r="K135" s="395"/>
      <c r="L135" s="395"/>
      <c r="M135" s="395"/>
    </row>
    <row r="136" spans="2:13" s="394" customFormat="1" x14ac:dyDescent="0.3">
      <c r="B136" s="395"/>
      <c r="C136" s="395"/>
      <c r="D136" s="396"/>
      <c r="E136" s="396"/>
      <c r="F136" s="395"/>
      <c r="G136" s="395"/>
      <c r="H136" s="395"/>
      <c r="I136" s="395"/>
      <c r="J136" s="397"/>
      <c r="K136" s="395"/>
      <c r="L136" s="395"/>
      <c r="M136" s="395"/>
    </row>
    <row r="137" spans="2:13" s="394" customFormat="1" x14ac:dyDescent="0.3">
      <c r="B137" s="395"/>
      <c r="C137" s="395"/>
      <c r="D137" s="396"/>
      <c r="E137" s="396"/>
      <c r="F137" s="395"/>
      <c r="G137" s="395"/>
      <c r="H137" s="395"/>
      <c r="I137" s="395"/>
      <c r="J137" s="397"/>
      <c r="K137" s="395"/>
      <c r="L137" s="395"/>
      <c r="M137" s="395"/>
    </row>
    <row r="138" spans="2:13" s="394" customFormat="1" x14ac:dyDescent="0.3">
      <c r="B138" s="395"/>
      <c r="C138" s="395"/>
      <c r="D138" s="396"/>
      <c r="E138" s="396"/>
      <c r="F138" s="395"/>
      <c r="G138" s="395"/>
      <c r="H138" s="395"/>
      <c r="I138" s="395"/>
      <c r="J138" s="397"/>
      <c r="K138" s="395"/>
      <c r="L138" s="395"/>
      <c r="M138" s="395"/>
    </row>
    <row r="139" spans="2:13" s="394" customFormat="1" x14ac:dyDescent="0.3">
      <c r="B139" s="395"/>
      <c r="C139" s="395"/>
      <c r="D139" s="396"/>
      <c r="E139" s="396"/>
      <c r="F139" s="395"/>
      <c r="G139" s="395"/>
      <c r="H139" s="395"/>
      <c r="I139" s="395"/>
      <c r="J139" s="397"/>
      <c r="K139" s="395"/>
      <c r="L139" s="395"/>
      <c r="M139" s="395"/>
    </row>
    <row r="140" spans="2:13" s="394" customFormat="1" x14ac:dyDescent="0.3">
      <c r="B140" s="395"/>
      <c r="C140" s="395"/>
      <c r="D140" s="396"/>
      <c r="E140" s="396"/>
      <c r="F140" s="395"/>
      <c r="G140" s="395"/>
      <c r="H140" s="395"/>
      <c r="I140" s="395"/>
      <c r="J140" s="397"/>
      <c r="K140" s="395"/>
      <c r="L140" s="395"/>
      <c r="M140" s="395"/>
    </row>
    <row r="141" spans="2:13" s="394" customFormat="1" x14ac:dyDescent="0.3">
      <c r="B141" s="395"/>
      <c r="C141" s="395"/>
      <c r="D141" s="396"/>
      <c r="E141" s="396"/>
      <c r="F141" s="395"/>
      <c r="G141" s="395"/>
      <c r="H141" s="395"/>
      <c r="I141" s="395"/>
      <c r="J141" s="397"/>
      <c r="K141" s="395"/>
      <c r="L141" s="395"/>
      <c r="M141" s="395"/>
    </row>
    <row r="142" spans="2:13" s="394" customFormat="1" x14ac:dyDescent="0.3">
      <c r="B142" s="395"/>
      <c r="C142" s="395"/>
      <c r="D142" s="396"/>
      <c r="E142" s="396"/>
      <c r="F142" s="395"/>
      <c r="G142" s="395"/>
      <c r="H142" s="395"/>
      <c r="I142" s="395"/>
      <c r="J142" s="397"/>
      <c r="K142" s="395"/>
      <c r="L142" s="395"/>
      <c r="M142" s="395"/>
    </row>
    <row r="143" spans="2:13" s="394" customFormat="1" x14ac:dyDescent="0.3">
      <c r="B143" s="395"/>
      <c r="C143" s="395"/>
      <c r="D143" s="396"/>
      <c r="E143" s="396"/>
      <c r="F143" s="395"/>
      <c r="G143" s="395"/>
      <c r="H143" s="395"/>
      <c r="I143" s="395"/>
      <c r="J143" s="397"/>
      <c r="K143" s="395"/>
      <c r="L143" s="395"/>
      <c r="M143" s="395"/>
    </row>
    <row r="144" spans="2:13" s="394" customFormat="1" x14ac:dyDescent="0.3">
      <c r="B144" s="395"/>
      <c r="C144" s="395"/>
      <c r="D144" s="396"/>
      <c r="E144" s="396"/>
      <c r="F144" s="395"/>
      <c r="G144" s="395"/>
      <c r="H144" s="395"/>
      <c r="I144" s="395"/>
      <c r="J144" s="397"/>
      <c r="K144" s="395"/>
      <c r="L144" s="395"/>
      <c r="M144" s="395"/>
    </row>
    <row r="145" spans="2:13" s="394" customFormat="1" x14ac:dyDescent="0.3">
      <c r="B145" s="395"/>
      <c r="C145" s="395"/>
      <c r="D145" s="396"/>
      <c r="E145" s="396"/>
      <c r="F145" s="395"/>
      <c r="G145" s="395"/>
      <c r="H145" s="395"/>
      <c r="I145" s="395"/>
      <c r="J145" s="397"/>
      <c r="K145" s="395"/>
      <c r="L145" s="395"/>
      <c r="M145" s="395"/>
    </row>
    <row r="146" spans="2:13" s="394" customFormat="1" x14ac:dyDescent="0.3">
      <c r="B146" s="395"/>
      <c r="C146" s="395"/>
      <c r="D146" s="396"/>
      <c r="E146" s="396"/>
      <c r="F146" s="395"/>
      <c r="G146" s="395"/>
      <c r="H146" s="395"/>
      <c r="I146" s="395"/>
      <c r="J146" s="397"/>
      <c r="K146" s="395"/>
      <c r="L146" s="395"/>
      <c r="M146" s="395"/>
    </row>
    <row r="147" spans="2:13" s="394" customFormat="1" x14ac:dyDescent="0.3">
      <c r="B147" s="395"/>
      <c r="C147" s="395"/>
      <c r="D147" s="396"/>
      <c r="E147" s="396"/>
      <c r="F147" s="395"/>
      <c r="G147" s="395"/>
      <c r="H147" s="395"/>
      <c r="I147" s="395"/>
      <c r="J147" s="397"/>
      <c r="K147" s="395"/>
      <c r="L147" s="395"/>
      <c r="M147" s="395"/>
    </row>
    <row r="148" spans="2:13" s="394" customFormat="1" x14ac:dyDescent="0.3">
      <c r="B148" s="395"/>
      <c r="C148" s="395"/>
      <c r="D148" s="396"/>
      <c r="E148" s="396"/>
      <c r="F148" s="395"/>
      <c r="G148" s="395"/>
      <c r="H148" s="395"/>
      <c r="I148" s="395"/>
      <c r="J148" s="397"/>
      <c r="K148" s="395"/>
      <c r="L148" s="395"/>
      <c r="M148" s="395"/>
    </row>
    <row r="149" spans="2:13" s="394" customFormat="1" x14ac:dyDescent="0.3">
      <c r="B149" s="395"/>
      <c r="C149" s="395"/>
      <c r="D149" s="396"/>
      <c r="E149" s="396"/>
      <c r="F149" s="395"/>
      <c r="G149" s="395"/>
      <c r="H149" s="395"/>
      <c r="I149" s="395"/>
      <c r="J149" s="397"/>
      <c r="K149" s="395"/>
      <c r="L149" s="395"/>
      <c r="M149" s="395"/>
    </row>
    <row r="150" spans="2:13" s="394" customFormat="1" x14ac:dyDescent="0.3">
      <c r="B150" s="395"/>
      <c r="C150" s="395"/>
      <c r="D150" s="396"/>
      <c r="E150" s="396"/>
      <c r="F150" s="395"/>
      <c r="G150" s="395"/>
      <c r="H150" s="395"/>
      <c r="I150" s="395"/>
      <c r="J150" s="397"/>
      <c r="K150" s="395"/>
      <c r="L150" s="395"/>
      <c r="M150" s="395"/>
    </row>
    <row r="151" spans="2:13" s="394" customFormat="1" x14ac:dyDescent="0.3">
      <c r="B151" s="395"/>
      <c r="C151" s="395"/>
      <c r="D151" s="396"/>
      <c r="E151" s="396"/>
      <c r="F151" s="395"/>
      <c r="G151" s="395"/>
      <c r="H151" s="395"/>
      <c r="I151" s="395"/>
      <c r="J151" s="397"/>
      <c r="K151" s="395"/>
      <c r="L151" s="395"/>
      <c r="M151" s="395"/>
    </row>
    <row r="152" spans="2:13" s="394" customFormat="1" x14ac:dyDescent="0.3">
      <c r="B152" s="395"/>
      <c r="C152" s="395"/>
      <c r="D152" s="396"/>
      <c r="E152" s="396"/>
      <c r="F152" s="395"/>
      <c r="G152" s="395"/>
      <c r="H152" s="395"/>
      <c r="I152" s="395"/>
      <c r="J152" s="397"/>
      <c r="K152" s="395"/>
      <c r="L152" s="395"/>
      <c r="M152" s="395"/>
    </row>
    <row r="153" spans="2:13" s="394" customFormat="1" x14ac:dyDescent="0.3">
      <c r="B153" s="395"/>
      <c r="C153" s="395"/>
      <c r="D153" s="396"/>
      <c r="E153" s="396"/>
      <c r="F153" s="395"/>
      <c r="G153" s="395"/>
      <c r="H153" s="395"/>
      <c r="I153" s="395"/>
      <c r="J153" s="397"/>
      <c r="K153" s="395"/>
      <c r="L153" s="395"/>
      <c r="M153" s="395"/>
    </row>
    <row r="154" spans="2:13" s="394" customFormat="1" x14ac:dyDescent="0.3">
      <c r="B154" s="395"/>
      <c r="C154" s="395"/>
      <c r="D154" s="396"/>
      <c r="E154" s="396"/>
      <c r="F154" s="395"/>
      <c r="G154" s="395"/>
      <c r="H154" s="395"/>
      <c r="I154" s="395"/>
      <c r="J154" s="397"/>
      <c r="K154" s="395"/>
      <c r="L154" s="395"/>
      <c r="M154" s="395"/>
    </row>
    <row r="155" spans="2:13" s="394" customFormat="1" x14ac:dyDescent="0.3">
      <c r="B155" s="395"/>
      <c r="C155" s="395"/>
      <c r="D155" s="396"/>
      <c r="E155" s="396"/>
      <c r="F155" s="395"/>
      <c r="G155" s="395"/>
      <c r="H155" s="395"/>
      <c r="I155" s="395"/>
      <c r="J155" s="397"/>
      <c r="K155" s="395"/>
      <c r="L155" s="395"/>
      <c r="M155" s="395"/>
    </row>
    <row r="156" spans="2:13" s="394" customFormat="1" x14ac:dyDescent="0.3">
      <c r="B156" s="395"/>
      <c r="C156" s="395"/>
      <c r="D156" s="396"/>
      <c r="E156" s="396"/>
      <c r="F156" s="395"/>
      <c r="G156" s="395"/>
      <c r="H156" s="395"/>
      <c r="I156" s="395"/>
      <c r="J156" s="397"/>
      <c r="K156" s="395"/>
      <c r="L156" s="395"/>
      <c r="M156" s="395"/>
    </row>
    <row r="157" spans="2:13" s="394" customFormat="1" x14ac:dyDescent="0.3">
      <c r="B157" s="395"/>
      <c r="C157" s="395"/>
      <c r="D157" s="396"/>
      <c r="E157" s="396"/>
      <c r="F157" s="395"/>
      <c r="G157" s="395"/>
      <c r="H157" s="395"/>
      <c r="I157" s="395"/>
      <c r="J157" s="397"/>
      <c r="K157" s="395"/>
      <c r="L157" s="395"/>
      <c r="M157" s="395"/>
    </row>
    <row r="158" spans="2:13" s="394" customFormat="1" x14ac:dyDescent="0.3">
      <c r="B158" s="395"/>
      <c r="C158" s="395"/>
      <c r="D158" s="396"/>
      <c r="E158" s="396"/>
      <c r="F158" s="395"/>
      <c r="G158" s="395"/>
      <c r="H158" s="395"/>
      <c r="I158" s="395"/>
      <c r="J158" s="397"/>
      <c r="K158" s="395"/>
      <c r="L158" s="395"/>
      <c r="M158" s="395"/>
    </row>
    <row r="159" spans="2:13" s="394" customFormat="1" x14ac:dyDescent="0.3">
      <c r="B159" s="395"/>
      <c r="C159" s="395"/>
      <c r="D159" s="396"/>
      <c r="E159" s="396"/>
      <c r="F159" s="395"/>
      <c r="G159" s="395"/>
      <c r="H159" s="395"/>
      <c r="I159" s="395"/>
      <c r="J159" s="397"/>
      <c r="K159" s="395"/>
      <c r="L159" s="395"/>
      <c r="M159" s="395"/>
    </row>
    <row r="160" spans="2:13" s="394" customFormat="1" x14ac:dyDescent="0.3">
      <c r="B160" s="395"/>
      <c r="C160" s="395"/>
      <c r="D160" s="396"/>
      <c r="E160" s="396"/>
      <c r="F160" s="395"/>
      <c r="G160" s="395"/>
      <c r="H160" s="395"/>
      <c r="I160" s="395"/>
      <c r="J160" s="397"/>
      <c r="K160" s="395"/>
      <c r="L160" s="395"/>
      <c r="M160" s="395"/>
    </row>
    <row r="161" spans="2:13" s="394" customFormat="1" x14ac:dyDescent="0.3">
      <c r="B161" s="395"/>
      <c r="C161" s="395"/>
      <c r="D161" s="396"/>
      <c r="E161" s="396"/>
      <c r="F161" s="395"/>
      <c r="G161" s="395"/>
      <c r="H161" s="395"/>
      <c r="I161" s="395"/>
      <c r="J161" s="397"/>
      <c r="K161" s="395"/>
      <c r="L161" s="395"/>
      <c r="M161" s="395"/>
    </row>
    <row r="162" spans="2:13" s="394" customFormat="1" x14ac:dyDescent="0.3">
      <c r="B162" s="395"/>
      <c r="C162" s="395"/>
      <c r="D162" s="396"/>
      <c r="E162" s="396"/>
      <c r="F162" s="395"/>
      <c r="G162" s="395"/>
      <c r="H162" s="395"/>
      <c r="I162" s="395"/>
      <c r="J162" s="397"/>
      <c r="K162" s="395"/>
      <c r="L162" s="395"/>
      <c r="M162" s="395"/>
    </row>
    <row r="163" spans="2:13" s="394" customFormat="1" x14ac:dyDescent="0.3">
      <c r="B163" s="395"/>
      <c r="C163" s="395"/>
      <c r="D163" s="396"/>
      <c r="E163" s="396"/>
      <c r="F163" s="395"/>
      <c r="G163" s="395"/>
      <c r="H163" s="395"/>
      <c r="I163" s="395"/>
      <c r="J163" s="397"/>
      <c r="K163" s="395"/>
      <c r="L163" s="395"/>
      <c r="M163" s="395"/>
    </row>
    <row r="164" spans="2:13" s="394" customFormat="1" x14ac:dyDescent="0.3">
      <c r="B164" s="395"/>
      <c r="C164" s="395"/>
      <c r="D164" s="396"/>
      <c r="E164" s="396"/>
      <c r="F164" s="395"/>
      <c r="G164" s="395"/>
      <c r="H164" s="395"/>
      <c r="I164" s="395"/>
      <c r="J164" s="397"/>
      <c r="K164" s="395"/>
      <c r="L164" s="395"/>
      <c r="M164" s="395"/>
    </row>
    <row r="165" spans="2:13" s="394" customFormat="1" x14ac:dyDescent="0.3">
      <c r="B165" s="395"/>
      <c r="C165" s="395"/>
      <c r="D165" s="396"/>
      <c r="E165" s="396"/>
      <c r="F165" s="395"/>
      <c r="G165" s="395"/>
      <c r="H165" s="395"/>
      <c r="I165" s="395"/>
      <c r="J165" s="397"/>
      <c r="K165" s="395"/>
      <c r="L165" s="395"/>
      <c r="M165" s="395"/>
    </row>
    <row r="166" spans="2:13" s="394" customFormat="1" x14ac:dyDescent="0.3">
      <c r="B166" s="395"/>
      <c r="C166" s="395"/>
      <c r="D166" s="396"/>
      <c r="E166" s="396"/>
      <c r="F166" s="395"/>
      <c r="G166" s="395"/>
      <c r="H166" s="395"/>
      <c r="I166" s="395"/>
      <c r="J166" s="397"/>
      <c r="K166" s="395"/>
      <c r="L166" s="395"/>
      <c r="M166" s="395"/>
    </row>
    <row r="167" spans="2:13" s="394" customFormat="1" x14ac:dyDescent="0.3">
      <c r="B167" s="395"/>
      <c r="C167" s="395"/>
      <c r="D167" s="396"/>
      <c r="E167" s="396"/>
      <c r="F167" s="395"/>
      <c r="G167" s="395"/>
      <c r="H167" s="395"/>
      <c r="I167" s="395"/>
      <c r="J167" s="397"/>
      <c r="K167" s="395"/>
      <c r="L167" s="395"/>
      <c r="M167" s="395"/>
    </row>
    <row r="168" spans="2:13" s="394" customFormat="1" x14ac:dyDescent="0.3">
      <c r="B168" s="395"/>
      <c r="C168" s="395"/>
      <c r="D168" s="396"/>
      <c r="E168" s="396"/>
      <c r="F168" s="395"/>
      <c r="G168" s="395"/>
      <c r="H168" s="395"/>
      <c r="I168" s="395"/>
      <c r="J168" s="397"/>
      <c r="K168" s="395"/>
      <c r="L168" s="395"/>
      <c r="M168" s="395"/>
    </row>
    <row r="169" spans="2:13" s="394" customFormat="1" x14ac:dyDescent="0.3">
      <c r="B169" s="395"/>
      <c r="C169" s="395"/>
      <c r="D169" s="396"/>
      <c r="E169" s="396"/>
      <c r="F169" s="395"/>
      <c r="G169" s="395"/>
      <c r="H169" s="395"/>
      <c r="I169" s="395"/>
      <c r="J169" s="397"/>
      <c r="K169" s="395"/>
      <c r="L169" s="395"/>
      <c r="M169" s="395"/>
    </row>
    <row r="170" spans="2:13" s="394" customFormat="1" x14ac:dyDescent="0.3">
      <c r="B170" s="395"/>
      <c r="C170" s="395"/>
      <c r="D170" s="396"/>
      <c r="E170" s="396"/>
      <c r="F170" s="395"/>
      <c r="G170" s="395"/>
      <c r="H170" s="395"/>
      <c r="I170" s="395"/>
      <c r="J170" s="397"/>
      <c r="K170" s="395"/>
      <c r="L170" s="395"/>
      <c r="M170" s="395"/>
    </row>
    <row r="171" spans="2:13" s="394" customFormat="1" x14ac:dyDescent="0.3">
      <c r="B171" s="395"/>
      <c r="C171" s="395"/>
      <c r="D171" s="396"/>
      <c r="E171" s="396"/>
      <c r="F171" s="395"/>
      <c r="G171" s="395"/>
      <c r="H171" s="395"/>
      <c r="I171" s="395"/>
      <c r="J171" s="397"/>
      <c r="K171" s="395"/>
      <c r="L171" s="395"/>
      <c r="M171" s="395"/>
    </row>
    <row r="172" spans="2:13" s="394" customFormat="1" x14ac:dyDescent="0.3">
      <c r="B172" s="395"/>
      <c r="C172" s="395"/>
      <c r="D172" s="396"/>
      <c r="E172" s="396"/>
      <c r="F172" s="395"/>
      <c r="G172" s="395"/>
      <c r="H172" s="395"/>
      <c r="I172" s="395"/>
      <c r="J172" s="397"/>
      <c r="K172" s="395"/>
      <c r="L172" s="395"/>
      <c r="M172" s="395"/>
    </row>
    <row r="173" spans="2:13" s="394" customFormat="1" x14ac:dyDescent="0.3">
      <c r="B173" s="395"/>
      <c r="C173" s="395"/>
      <c r="D173" s="396"/>
      <c r="E173" s="396"/>
      <c r="F173" s="395"/>
      <c r="G173" s="395"/>
      <c r="H173" s="395"/>
      <c r="I173" s="395"/>
      <c r="J173" s="397"/>
      <c r="K173" s="395"/>
      <c r="L173" s="395"/>
      <c r="M173" s="395"/>
    </row>
    <row r="174" spans="2:13" s="394" customFormat="1" x14ac:dyDescent="0.3">
      <c r="B174" s="395"/>
      <c r="C174" s="395"/>
      <c r="D174" s="396"/>
      <c r="E174" s="396"/>
      <c r="F174" s="395"/>
      <c r="G174" s="395"/>
      <c r="H174" s="395"/>
      <c r="I174" s="395"/>
      <c r="J174" s="397"/>
      <c r="K174" s="395"/>
      <c r="L174" s="395"/>
      <c r="M174" s="395"/>
    </row>
    <row r="175" spans="2:13" s="394" customFormat="1" x14ac:dyDescent="0.3">
      <c r="B175" s="395"/>
      <c r="C175" s="395"/>
      <c r="D175" s="396"/>
      <c r="E175" s="396"/>
      <c r="F175" s="395"/>
      <c r="G175" s="395"/>
      <c r="H175" s="395"/>
      <c r="I175" s="395"/>
      <c r="J175" s="397"/>
      <c r="K175" s="395"/>
      <c r="L175" s="395"/>
      <c r="M175" s="395"/>
    </row>
    <row r="176" spans="2:13" s="394" customFormat="1" x14ac:dyDescent="0.3">
      <c r="B176" s="395"/>
      <c r="C176" s="395"/>
      <c r="D176" s="396"/>
      <c r="E176" s="396"/>
      <c r="F176" s="395"/>
      <c r="G176" s="395"/>
      <c r="H176" s="395"/>
      <c r="I176" s="395"/>
      <c r="J176" s="397"/>
      <c r="K176" s="395"/>
      <c r="L176" s="395"/>
      <c r="M176" s="395"/>
    </row>
    <row r="177" spans="2:13" s="394" customFormat="1" x14ac:dyDescent="0.3">
      <c r="B177" s="395"/>
      <c r="C177" s="395"/>
      <c r="D177" s="396"/>
      <c r="E177" s="396"/>
      <c r="F177" s="395"/>
      <c r="G177" s="395"/>
      <c r="H177" s="395"/>
      <c r="I177" s="395"/>
      <c r="J177" s="397"/>
      <c r="K177" s="395"/>
      <c r="L177" s="395"/>
      <c r="M177" s="395"/>
    </row>
    <row r="178" spans="2:13" s="394" customFormat="1" x14ac:dyDescent="0.3">
      <c r="B178" s="395"/>
      <c r="C178" s="395"/>
      <c r="D178" s="396"/>
      <c r="E178" s="396"/>
      <c r="F178" s="395"/>
      <c r="G178" s="395"/>
      <c r="H178" s="395"/>
      <c r="I178" s="395"/>
      <c r="J178" s="397"/>
      <c r="K178" s="395"/>
      <c r="L178" s="395"/>
      <c r="M178" s="395"/>
    </row>
    <row r="179" spans="2:13" s="394" customFormat="1" x14ac:dyDescent="0.3">
      <c r="B179" s="395"/>
      <c r="C179" s="395"/>
      <c r="D179" s="396"/>
      <c r="E179" s="396"/>
      <c r="F179" s="395"/>
      <c r="G179" s="395"/>
      <c r="H179" s="395"/>
      <c r="I179" s="395"/>
      <c r="J179" s="397"/>
      <c r="K179" s="395"/>
      <c r="L179" s="395"/>
      <c r="M179" s="395"/>
    </row>
    <row r="180" spans="2:13" s="394" customFormat="1" x14ac:dyDescent="0.3">
      <c r="B180" s="395"/>
      <c r="C180" s="395"/>
      <c r="D180" s="396"/>
      <c r="E180" s="396"/>
      <c r="F180" s="395"/>
      <c r="G180" s="395"/>
      <c r="H180" s="395"/>
      <c r="I180" s="395"/>
      <c r="J180" s="397"/>
      <c r="K180" s="395"/>
      <c r="L180" s="395"/>
      <c r="M180" s="395"/>
    </row>
    <row r="181" spans="2:13" s="394" customFormat="1" x14ac:dyDescent="0.3">
      <c r="B181" s="395"/>
      <c r="C181" s="395"/>
      <c r="D181" s="396"/>
      <c r="E181" s="396"/>
      <c r="F181" s="395"/>
      <c r="G181" s="395"/>
      <c r="H181" s="395"/>
      <c r="I181" s="395"/>
      <c r="J181" s="397"/>
      <c r="K181" s="395"/>
      <c r="L181" s="395"/>
      <c r="M181" s="395"/>
    </row>
    <row r="182" spans="2:13" s="394" customFormat="1" x14ac:dyDescent="0.3">
      <c r="B182" s="395"/>
      <c r="C182" s="395"/>
      <c r="D182" s="396"/>
      <c r="E182" s="396"/>
      <c r="F182" s="395"/>
      <c r="G182" s="395"/>
      <c r="H182" s="395"/>
      <c r="I182" s="395"/>
      <c r="J182" s="397"/>
      <c r="K182" s="395"/>
      <c r="L182" s="395"/>
      <c r="M182" s="395"/>
    </row>
    <row r="183" spans="2:13" s="394" customFormat="1" x14ac:dyDescent="0.3">
      <c r="B183" s="395"/>
      <c r="C183" s="395"/>
      <c r="D183" s="396"/>
      <c r="E183" s="396"/>
      <c r="F183" s="395"/>
      <c r="G183" s="395"/>
      <c r="H183" s="395"/>
      <c r="I183" s="395"/>
      <c r="J183" s="397"/>
      <c r="K183" s="395"/>
      <c r="L183" s="395"/>
      <c r="M183" s="395"/>
    </row>
    <row r="184" spans="2:13" s="394" customFormat="1" x14ac:dyDescent="0.3">
      <c r="B184" s="395"/>
      <c r="C184" s="395"/>
      <c r="D184" s="396"/>
      <c r="E184" s="396"/>
      <c r="F184" s="395"/>
      <c r="G184" s="395"/>
      <c r="H184" s="395"/>
      <c r="I184" s="395"/>
      <c r="J184" s="397"/>
      <c r="K184" s="395"/>
      <c r="L184" s="395"/>
      <c r="M184" s="395"/>
    </row>
    <row r="185" spans="2:13" s="394" customFormat="1" x14ac:dyDescent="0.3">
      <c r="B185" s="395"/>
      <c r="C185" s="395"/>
      <c r="D185" s="396"/>
      <c r="E185" s="396"/>
      <c r="F185" s="395"/>
      <c r="G185" s="395"/>
      <c r="H185" s="395"/>
      <c r="I185" s="395"/>
      <c r="J185" s="397"/>
      <c r="K185" s="395"/>
      <c r="L185" s="395"/>
      <c r="M185" s="395"/>
    </row>
    <row r="186" spans="2:13" s="394" customFormat="1" x14ac:dyDescent="0.3">
      <c r="B186" s="395"/>
      <c r="C186" s="395"/>
      <c r="D186" s="396"/>
      <c r="E186" s="396"/>
      <c r="F186" s="395"/>
      <c r="G186" s="395"/>
      <c r="H186" s="395"/>
      <c r="I186" s="395"/>
      <c r="J186" s="397"/>
      <c r="K186" s="395"/>
      <c r="L186" s="395"/>
      <c r="M186" s="395"/>
    </row>
    <row r="187" spans="2:13" s="394" customFormat="1" x14ac:dyDescent="0.3">
      <c r="B187" s="395"/>
      <c r="C187" s="395"/>
      <c r="D187" s="396"/>
      <c r="E187" s="396"/>
      <c r="F187" s="395"/>
      <c r="G187" s="395"/>
      <c r="H187" s="395"/>
      <c r="I187" s="395"/>
      <c r="J187" s="397"/>
      <c r="K187" s="395"/>
      <c r="L187" s="395"/>
      <c r="M187" s="395"/>
    </row>
    <row r="188" spans="2:13" s="394" customFormat="1" x14ac:dyDescent="0.3">
      <c r="B188" s="395"/>
      <c r="C188" s="395"/>
      <c r="D188" s="396"/>
      <c r="E188" s="396"/>
      <c r="F188" s="395"/>
      <c r="G188" s="395"/>
      <c r="H188" s="395"/>
      <c r="I188" s="395"/>
      <c r="J188" s="397"/>
      <c r="K188" s="395"/>
      <c r="L188" s="395"/>
      <c r="M188" s="395"/>
    </row>
    <row r="189" spans="2:13" s="394" customFormat="1" x14ac:dyDescent="0.3">
      <c r="B189" s="395"/>
      <c r="C189" s="395"/>
      <c r="D189" s="396"/>
      <c r="E189" s="396"/>
      <c r="F189" s="395"/>
      <c r="G189" s="395"/>
      <c r="H189" s="395"/>
      <c r="I189" s="395"/>
      <c r="J189" s="397"/>
      <c r="K189" s="395"/>
      <c r="L189" s="395"/>
      <c r="M189" s="395"/>
    </row>
    <row r="190" spans="2:13" s="394" customFormat="1" x14ac:dyDescent="0.3">
      <c r="B190" s="395"/>
      <c r="C190" s="395"/>
      <c r="D190" s="396"/>
      <c r="E190" s="396"/>
      <c r="F190" s="395"/>
      <c r="G190" s="395"/>
      <c r="H190" s="395"/>
      <c r="I190" s="395"/>
      <c r="J190" s="397"/>
      <c r="K190" s="395"/>
      <c r="L190" s="395"/>
      <c r="M190" s="395"/>
    </row>
    <row r="191" spans="2:13" s="394" customFormat="1" x14ac:dyDescent="0.3">
      <c r="B191" s="395"/>
      <c r="C191" s="395"/>
      <c r="D191" s="396"/>
      <c r="E191" s="396"/>
      <c r="F191" s="395"/>
      <c r="G191" s="395"/>
      <c r="H191" s="395"/>
      <c r="I191" s="395"/>
      <c r="J191" s="397"/>
      <c r="K191" s="395"/>
      <c r="L191" s="395"/>
      <c r="M191" s="395"/>
    </row>
    <row r="192" spans="2:13" s="394" customFormat="1" x14ac:dyDescent="0.3">
      <c r="B192" s="395"/>
      <c r="C192" s="395"/>
      <c r="D192" s="396"/>
      <c r="E192" s="396"/>
      <c r="F192" s="395"/>
      <c r="G192" s="395"/>
      <c r="H192" s="395"/>
      <c r="I192" s="395"/>
      <c r="J192" s="397"/>
      <c r="K192" s="395"/>
      <c r="L192" s="395"/>
      <c r="M192" s="395"/>
    </row>
    <row r="193" spans="2:13" s="394" customFormat="1" x14ac:dyDescent="0.3">
      <c r="B193" s="395"/>
      <c r="C193" s="395"/>
      <c r="D193" s="396"/>
      <c r="E193" s="396"/>
      <c r="F193" s="395"/>
      <c r="G193" s="395"/>
      <c r="H193" s="395"/>
      <c r="I193" s="395"/>
      <c r="J193" s="397"/>
      <c r="K193" s="395"/>
      <c r="L193" s="395"/>
      <c r="M193" s="395"/>
    </row>
    <row r="194" spans="2:13" s="394" customFormat="1" x14ac:dyDescent="0.3">
      <c r="B194" s="395"/>
      <c r="C194" s="395"/>
      <c r="D194" s="396"/>
      <c r="E194" s="396"/>
      <c r="F194" s="395"/>
      <c r="G194" s="395"/>
      <c r="H194" s="395"/>
      <c r="I194" s="395"/>
      <c r="J194" s="397"/>
      <c r="K194" s="395"/>
      <c r="L194" s="395"/>
      <c r="M194" s="395"/>
    </row>
    <row r="195" spans="2:13" s="394" customFormat="1" x14ac:dyDescent="0.3">
      <c r="B195" s="395"/>
      <c r="C195" s="395"/>
      <c r="D195" s="396"/>
      <c r="E195" s="396"/>
      <c r="F195" s="395"/>
      <c r="G195" s="395"/>
      <c r="H195" s="395"/>
      <c r="I195" s="395"/>
      <c r="J195" s="397"/>
      <c r="K195" s="395"/>
      <c r="L195" s="395"/>
      <c r="M195" s="395"/>
    </row>
    <row r="196" spans="2:13" s="394" customFormat="1" x14ac:dyDescent="0.3">
      <c r="B196" s="395"/>
      <c r="C196" s="395"/>
      <c r="D196" s="396"/>
      <c r="E196" s="396"/>
      <c r="F196" s="395"/>
      <c r="G196" s="395"/>
      <c r="H196" s="395"/>
      <c r="I196" s="395"/>
      <c r="J196" s="397"/>
      <c r="K196" s="395"/>
      <c r="L196" s="395"/>
      <c r="M196" s="395"/>
    </row>
    <row r="197" spans="2:13" s="394" customFormat="1" x14ac:dyDescent="0.3">
      <c r="B197" s="395"/>
      <c r="C197" s="395"/>
      <c r="D197" s="396"/>
      <c r="E197" s="396"/>
      <c r="F197" s="395"/>
      <c r="G197" s="395"/>
      <c r="H197" s="395"/>
      <c r="I197" s="395"/>
      <c r="J197" s="397"/>
      <c r="K197" s="395"/>
      <c r="L197" s="395"/>
      <c r="M197" s="395"/>
    </row>
    <row r="198" spans="2:13" s="394" customFormat="1" x14ac:dyDescent="0.3">
      <c r="B198" s="395"/>
      <c r="C198" s="395"/>
      <c r="D198" s="396"/>
      <c r="E198" s="396"/>
      <c r="F198" s="395"/>
      <c r="G198" s="395"/>
      <c r="H198" s="395"/>
      <c r="I198" s="395"/>
      <c r="J198" s="397"/>
      <c r="K198" s="395"/>
      <c r="L198" s="395"/>
      <c r="M198" s="395"/>
    </row>
    <row r="199" spans="2:13" s="394" customFormat="1" x14ac:dyDescent="0.3">
      <c r="B199" s="395"/>
      <c r="C199" s="395"/>
      <c r="D199" s="396"/>
      <c r="E199" s="396"/>
      <c r="F199" s="395"/>
      <c r="G199" s="395"/>
      <c r="H199" s="395"/>
      <c r="I199" s="395"/>
      <c r="J199" s="397"/>
      <c r="K199" s="395"/>
      <c r="L199" s="395"/>
      <c r="M199" s="395"/>
    </row>
    <row r="200" spans="2:13" s="394" customFormat="1" x14ac:dyDescent="0.3">
      <c r="B200" s="395"/>
      <c r="C200" s="395"/>
      <c r="D200" s="396"/>
      <c r="E200" s="396"/>
      <c r="F200" s="395"/>
      <c r="G200" s="395"/>
      <c r="H200" s="395"/>
      <c r="I200" s="395"/>
      <c r="J200" s="397"/>
      <c r="K200" s="395"/>
      <c r="L200" s="395"/>
      <c r="M200" s="395"/>
    </row>
    <row r="201" spans="2:13" s="394" customFormat="1" x14ac:dyDescent="0.3">
      <c r="B201" s="395"/>
      <c r="C201" s="395"/>
      <c r="D201" s="396"/>
      <c r="E201" s="396"/>
      <c r="F201" s="395"/>
      <c r="G201" s="395"/>
      <c r="H201" s="395"/>
      <c r="I201" s="395"/>
      <c r="J201" s="397"/>
      <c r="K201" s="395"/>
      <c r="L201" s="395"/>
      <c r="M201" s="395"/>
    </row>
    <row r="202" spans="2:13" s="394" customFormat="1" x14ac:dyDescent="0.3">
      <c r="B202" s="395"/>
      <c r="C202" s="395"/>
      <c r="D202" s="396"/>
      <c r="E202" s="396"/>
      <c r="F202" s="395"/>
      <c r="G202" s="395"/>
      <c r="H202" s="395"/>
      <c r="I202" s="395"/>
      <c r="J202" s="397"/>
      <c r="K202" s="395"/>
      <c r="L202" s="395"/>
      <c r="M202" s="395"/>
    </row>
    <row r="203" spans="2:13" s="394" customFormat="1" x14ac:dyDescent="0.3">
      <c r="B203" s="395"/>
      <c r="C203" s="395"/>
      <c r="D203" s="396"/>
      <c r="E203" s="396"/>
      <c r="F203" s="395"/>
      <c r="G203" s="395"/>
      <c r="H203" s="395"/>
      <c r="I203" s="395"/>
      <c r="J203" s="397"/>
      <c r="K203" s="395"/>
      <c r="L203" s="395"/>
      <c r="M203" s="395"/>
    </row>
    <row r="204" spans="2:13" s="394" customFormat="1" x14ac:dyDescent="0.3">
      <c r="B204" s="395"/>
      <c r="C204" s="395"/>
      <c r="D204" s="396"/>
      <c r="E204" s="396"/>
      <c r="F204" s="395"/>
      <c r="G204" s="395"/>
      <c r="H204" s="395"/>
      <c r="I204" s="395"/>
      <c r="J204" s="397"/>
      <c r="K204" s="395"/>
      <c r="L204" s="395"/>
      <c r="M204" s="395"/>
    </row>
    <row r="205" spans="2:13" s="394" customFormat="1" x14ac:dyDescent="0.3">
      <c r="B205" s="395"/>
      <c r="C205" s="395"/>
      <c r="D205" s="396"/>
      <c r="E205" s="396"/>
      <c r="F205" s="395"/>
      <c r="G205" s="395"/>
      <c r="H205" s="395"/>
      <c r="I205" s="395"/>
      <c r="J205" s="397"/>
      <c r="K205" s="395"/>
      <c r="L205" s="395"/>
      <c r="M205" s="395"/>
    </row>
    <row r="206" spans="2:13" s="394" customFormat="1" x14ac:dyDescent="0.3">
      <c r="B206" s="395"/>
      <c r="C206" s="395"/>
      <c r="D206" s="396"/>
      <c r="E206" s="396"/>
      <c r="F206" s="395"/>
      <c r="G206" s="395"/>
      <c r="H206" s="395"/>
      <c r="I206" s="395"/>
      <c r="J206" s="397"/>
      <c r="K206" s="395"/>
      <c r="L206" s="395"/>
      <c r="M206" s="395"/>
    </row>
    <row r="207" spans="2:13" s="394" customFormat="1" x14ac:dyDescent="0.3">
      <c r="B207" s="395"/>
      <c r="C207" s="395"/>
      <c r="D207" s="396"/>
      <c r="E207" s="396"/>
      <c r="F207" s="395"/>
      <c r="G207" s="395"/>
      <c r="H207" s="395"/>
      <c r="I207" s="395"/>
      <c r="J207" s="397"/>
      <c r="K207" s="395"/>
      <c r="L207" s="395"/>
      <c r="M207" s="395"/>
    </row>
    <row r="208" spans="2:13" s="394" customFormat="1" x14ac:dyDescent="0.3">
      <c r="B208" s="395"/>
      <c r="C208" s="395"/>
      <c r="D208" s="396"/>
      <c r="E208" s="396"/>
      <c r="F208" s="395"/>
      <c r="G208" s="395"/>
      <c r="H208" s="395"/>
      <c r="I208" s="395"/>
      <c r="J208" s="397"/>
      <c r="K208" s="395"/>
      <c r="L208" s="395"/>
      <c r="M208" s="395"/>
    </row>
    <row r="209" spans="2:13" s="394" customFormat="1" x14ac:dyDescent="0.3">
      <c r="B209" s="395"/>
      <c r="C209" s="395"/>
      <c r="D209" s="396"/>
      <c r="E209" s="396"/>
      <c r="F209" s="395"/>
      <c r="G209" s="395"/>
      <c r="H209" s="395"/>
      <c r="I209" s="395"/>
      <c r="J209" s="397"/>
      <c r="K209" s="395"/>
      <c r="L209" s="395"/>
      <c r="M209" s="395"/>
    </row>
    <row r="210" spans="2:13" s="394" customFormat="1" x14ac:dyDescent="0.3">
      <c r="B210" s="395"/>
      <c r="C210" s="395"/>
      <c r="D210" s="396"/>
      <c r="E210" s="396"/>
      <c r="F210" s="395"/>
      <c r="G210" s="395"/>
      <c r="H210" s="395"/>
      <c r="I210" s="395"/>
      <c r="J210" s="397"/>
      <c r="K210" s="395"/>
      <c r="L210" s="395"/>
      <c r="M210" s="395"/>
    </row>
    <row r="211" spans="2:13" s="394" customFormat="1" x14ac:dyDescent="0.3">
      <c r="B211" s="395"/>
      <c r="C211" s="395"/>
      <c r="D211" s="396"/>
      <c r="E211" s="396"/>
      <c r="F211" s="395"/>
      <c r="G211" s="395"/>
      <c r="H211" s="395"/>
      <c r="I211" s="395"/>
      <c r="J211" s="397"/>
      <c r="K211" s="395"/>
      <c r="L211" s="395"/>
      <c r="M211" s="395"/>
    </row>
    <row r="212" spans="2:13" s="394" customFormat="1" x14ac:dyDescent="0.3">
      <c r="B212" s="395"/>
      <c r="C212" s="395"/>
      <c r="D212" s="396"/>
      <c r="E212" s="396"/>
      <c r="F212" s="395"/>
      <c r="G212" s="395"/>
      <c r="H212" s="395"/>
      <c r="I212" s="395"/>
      <c r="J212" s="397"/>
      <c r="K212" s="395"/>
      <c r="L212" s="395"/>
      <c r="M212" s="395"/>
    </row>
    <row r="213" spans="2:13" s="394" customFormat="1" x14ac:dyDescent="0.3">
      <c r="B213" s="395"/>
      <c r="C213" s="395"/>
      <c r="D213" s="396"/>
      <c r="E213" s="396"/>
      <c r="F213" s="395"/>
      <c r="G213" s="395"/>
      <c r="H213" s="395"/>
      <c r="I213" s="395"/>
      <c r="J213" s="397"/>
      <c r="K213" s="395"/>
      <c r="L213" s="395"/>
      <c r="M213" s="395"/>
    </row>
    <row r="214" spans="2:13" s="394" customFormat="1" x14ac:dyDescent="0.3">
      <c r="B214" s="395"/>
      <c r="C214" s="395"/>
      <c r="D214" s="396"/>
      <c r="E214" s="396"/>
      <c r="F214" s="395"/>
      <c r="G214" s="395"/>
      <c r="H214" s="395"/>
      <c r="I214" s="395"/>
      <c r="J214" s="397"/>
      <c r="K214" s="395"/>
      <c r="L214" s="395"/>
      <c r="M214" s="395"/>
    </row>
    <row r="215" spans="2:13" s="394" customFormat="1" x14ac:dyDescent="0.3">
      <c r="B215" s="395"/>
      <c r="C215" s="395"/>
      <c r="D215" s="396"/>
      <c r="E215" s="396"/>
      <c r="F215" s="395"/>
      <c r="G215" s="395"/>
      <c r="H215" s="395"/>
      <c r="I215" s="395"/>
      <c r="J215" s="397"/>
      <c r="K215" s="395"/>
      <c r="L215" s="395"/>
      <c r="M215" s="395"/>
    </row>
    <row r="216" spans="2:13" s="394" customFormat="1" x14ac:dyDescent="0.3">
      <c r="B216" s="395"/>
      <c r="C216" s="395"/>
      <c r="D216" s="396"/>
      <c r="E216" s="396"/>
      <c r="F216" s="395"/>
      <c r="G216" s="395"/>
      <c r="H216" s="395"/>
      <c r="I216" s="395"/>
      <c r="J216" s="397"/>
      <c r="K216" s="395"/>
      <c r="L216" s="395"/>
      <c r="M216" s="395"/>
    </row>
    <row r="217" spans="2:13" s="394" customFormat="1" x14ac:dyDescent="0.3">
      <c r="B217" s="395"/>
      <c r="C217" s="395"/>
      <c r="D217" s="396"/>
      <c r="E217" s="396"/>
      <c r="F217" s="395"/>
      <c r="G217" s="395"/>
      <c r="H217" s="395"/>
      <c r="I217" s="395"/>
      <c r="J217" s="397"/>
      <c r="K217" s="395"/>
      <c r="L217" s="395"/>
      <c r="M217" s="395"/>
    </row>
    <row r="218" spans="2:13" s="394" customFormat="1" x14ac:dyDescent="0.3">
      <c r="B218" s="395"/>
      <c r="C218" s="395"/>
      <c r="D218" s="396"/>
      <c r="E218" s="396"/>
      <c r="F218" s="395"/>
      <c r="G218" s="395"/>
      <c r="H218" s="395"/>
      <c r="I218" s="395"/>
      <c r="J218" s="397"/>
      <c r="K218" s="395"/>
      <c r="L218" s="395"/>
      <c r="M218" s="395"/>
    </row>
    <row r="219" spans="2:13" s="394" customFormat="1" x14ac:dyDescent="0.3">
      <c r="B219" s="395"/>
      <c r="C219" s="395"/>
      <c r="D219" s="396"/>
      <c r="E219" s="396"/>
      <c r="F219" s="395"/>
      <c r="G219" s="395"/>
      <c r="H219" s="395"/>
      <c r="I219" s="395"/>
      <c r="J219" s="397"/>
      <c r="K219" s="395"/>
      <c r="L219" s="395"/>
      <c r="M219" s="395"/>
    </row>
    <row r="220" spans="2:13" s="394" customFormat="1" x14ac:dyDescent="0.3">
      <c r="B220" s="395"/>
      <c r="C220" s="395"/>
      <c r="D220" s="396"/>
      <c r="E220" s="396"/>
      <c r="F220" s="395"/>
      <c r="G220" s="395"/>
      <c r="H220" s="395"/>
      <c r="I220" s="395"/>
      <c r="J220" s="397"/>
      <c r="K220" s="395"/>
      <c r="L220" s="395"/>
      <c r="M220" s="395"/>
    </row>
    <row r="221" spans="2:13" s="394" customFormat="1" x14ac:dyDescent="0.3">
      <c r="B221" s="395"/>
      <c r="C221" s="395"/>
      <c r="D221" s="396"/>
      <c r="E221" s="396"/>
      <c r="F221" s="395"/>
      <c r="G221" s="395"/>
      <c r="H221" s="395"/>
      <c r="I221" s="395"/>
      <c r="J221" s="397"/>
      <c r="K221" s="395"/>
      <c r="L221" s="395"/>
      <c r="M221" s="395"/>
    </row>
    <row r="222" spans="2:13" s="394" customFormat="1" x14ac:dyDescent="0.3">
      <c r="B222" s="395"/>
      <c r="C222" s="395"/>
      <c r="D222" s="396"/>
      <c r="E222" s="396"/>
      <c r="F222" s="395"/>
      <c r="G222" s="395"/>
      <c r="H222" s="395"/>
      <c r="I222" s="395"/>
      <c r="J222" s="397"/>
      <c r="K222" s="395"/>
      <c r="L222" s="395"/>
      <c r="M222" s="395"/>
    </row>
    <row r="223" spans="2:13" s="394" customFormat="1" x14ac:dyDescent="0.3">
      <c r="B223" s="395"/>
      <c r="C223" s="395"/>
      <c r="D223" s="396"/>
      <c r="E223" s="396"/>
      <c r="F223" s="395"/>
      <c r="G223" s="395"/>
      <c r="H223" s="395"/>
      <c r="I223" s="395"/>
      <c r="J223" s="397"/>
      <c r="K223" s="395"/>
      <c r="L223" s="395"/>
      <c r="M223" s="395"/>
    </row>
    <row r="224" spans="2:13" s="394" customFormat="1" x14ac:dyDescent="0.3">
      <c r="B224" s="395"/>
      <c r="C224" s="395"/>
      <c r="D224" s="396"/>
      <c r="E224" s="396"/>
      <c r="F224" s="395"/>
      <c r="G224" s="395"/>
      <c r="H224" s="395"/>
      <c r="I224" s="395"/>
      <c r="J224" s="397"/>
      <c r="K224" s="395"/>
      <c r="L224" s="395"/>
      <c r="M224" s="395"/>
    </row>
    <row r="225" spans="2:13" s="394" customFormat="1" x14ac:dyDescent="0.3">
      <c r="B225" s="395"/>
      <c r="C225" s="395"/>
      <c r="D225" s="396"/>
      <c r="E225" s="396"/>
      <c r="F225" s="395"/>
      <c r="G225" s="395"/>
      <c r="H225" s="395"/>
      <c r="I225" s="395"/>
      <c r="J225" s="397"/>
      <c r="K225" s="395"/>
      <c r="L225" s="395"/>
      <c r="M225" s="395"/>
    </row>
    <row r="226" spans="2:13" s="394" customFormat="1" x14ac:dyDescent="0.3">
      <c r="B226" s="395"/>
      <c r="C226" s="395"/>
      <c r="D226" s="396"/>
      <c r="E226" s="396"/>
      <c r="F226" s="395"/>
      <c r="G226" s="395"/>
      <c r="H226" s="395"/>
      <c r="I226" s="395"/>
      <c r="J226" s="397"/>
      <c r="K226" s="395"/>
      <c r="L226" s="395"/>
      <c r="M226" s="395"/>
    </row>
    <row r="227" spans="2:13" s="394" customFormat="1" x14ac:dyDescent="0.3">
      <c r="B227" s="395"/>
      <c r="C227" s="395"/>
      <c r="D227" s="396"/>
      <c r="E227" s="396"/>
      <c r="F227" s="395"/>
      <c r="G227" s="395"/>
      <c r="H227" s="395"/>
      <c r="I227" s="395"/>
      <c r="J227" s="397"/>
      <c r="K227" s="395"/>
      <c r="L227" s="395"/>
      <c r="M227" s="395"/>
    </row>
    <row r="228" spans="2:13" s="394" customFormat="1" x14ac:dyDescent="0.3">
      <c r="B228" s="395"/>
      <c r="C228" s="395"/>
      <c r="D228" s="396"/>
      <c r="E228" s="396"/>
      <c r="F228" s="395"/>
      <c r="G228" s="395"/>
      <c r="H228" s="395"/>
      <c r="I228" s="395"/>
      <c r="J228" s="397"/>
      <c r="K228" s="395"/>
      <c r="L228" s="395"/>
      <c r="M228" s="395"/>
    </row>
    <row r="229" spans="2:13" s="394" customFormat="1" x14ac:dyDescent="0.3">
      <c r="B229" s="395"/>
      <c r="C229" s="395"/>
      <c r="D229" s="396"/>
      <c r="E229" s="396"/>
      <c r="F229" s="395"/>
      <c r="G229" s="395"/>
      <c r="H229" s="395"/>
      <c r="I229" s="395"/>
      <c r="J229" s="397"/>
      <c r="K229" s="395"/>
      <c r="L229" s="395"/>
      <c r="M229" s="395"/>
    </row>
    <row r="230" spans="2:13" s="394" customFormat="1" x14ac:dyDescent="0.3">
      <c r="B230" s="395"/>
      <c r="C230" s="395"/>
      <c r="D230" s="396"/>
      <c r="E230" s="396"/>
      <c r="F230" s="395"/>
      <c r="G230" s="395"/>
      <c r="H230" s="395"/>
      <c r="I230" s="395"/>
      <c r="J230" s="397"/>
      <c r="K230" s="395"/>
      <c r="L230" s="395"/>
      <c r="M230" s="395"/>
    </row>
    <row r="231" spans="2:13" s="394" customFormat="1" x14ac:dyDescent="0.3">
      <c r="B231" s="395"/>
      <c r="C231" s="395"/>
      <c r="D231" s="396"/>
      <c r="E231" s="396"/>
      <c r="F231" s="395"/>
      <c r="G231" s="395"/>
      <c r="H231" s="395"/>
      <c r="I231" s="395"/>
      <c r="J231" s="397"/>
      <c r="K231" s="395"/>
      <c r="L231" s="395"/>
      <c r="M231" s="395"/>
    </row>
    <row r="232" spans="2:13" s="394" customFormat="1" x14ac:dyDescent="0.3">
      <c r="B232" s="395"/>
      <c r="C232" s="395"/>
      <c r="D232" s="396"/>
      <c r="E232" s="396"/>
      <c r="F232" s="395"/>
      <c r="G232" s="395"/>
      <c r="H232" s="395"/>
      <c r="I232" s="395"/>
      <c r="J232" s="397"/>
      <c r="K232" s="395"/>
      <c r="L232" s="395"/>
      <c r="M232" s="395"/>
    </row>
    <row r="233" spans="2:13" s="394" customFormat="1" x14ac:dyDescent="0.3">
      <c r="B233" s="395"/>
      <c r="C233" s="395"/>
      <c r="D233" s="396"/>
      <c r="E233" s="396"/>
      <c r="F233" s="395"/>
      <c r="G233" s="395"/>
      <c r="H233" s="395"/>
      <c r="I233" s="395"/>
      <c r="J233" s="397"/>
      <c r="K233" s="395"/>
      <c r="L233" s="395"/>
      <c r="M233" s="395"/>
    </row>
    <row r="234" spans="2:13" s="394" customFormat="1" x14ac:dyDescent="0.3">
      <c r="B234" s="395"/>
      <c r="C234" s="395"/>
      <c r="D234" s="396"/>
      <c r="E234" s="396"/>
      <c r="F234" s="395"/>
      <c r="G234" s="395"/>
      <c r="H234" s="395"/>
      <c r="I234" s="395"/>
      <c r="J234" s="397"/>
      <c r="K234" s="395"/>
      <c r="L234" s="395"/>
      <c r="M234" s="395"/>
    </row>
    <row r="235" spans="2:13" s="394" customFormat="1" x14ac:dyDescent="0.3">
      <c r="B235" s="395"/>
      <c r="C235" s="395"/>
      <c r="D235" s="396"/>
      <c r="E235" s="396"/>
      <c r="F235" s="395"/>
      <c r="G235" s="395"/>
      <c r="H235" s="395"/>
      <c r="I235" s="395"/>
      <c r="J235" s="397"/>
      <c r="K235" s="395"/>
      <c r="L235" s="395"/>
      <c r="M235" s="395"/>
    </row>
  </sheetData>
  <sheetProtection formatColumns="0"/>
  <mergeCells count="30">
    <mergeCell ref="B40:N40"/>
    <mergeCell ref="B31:N31"/>
    <mergeCell ref="K45:R45"/>
    <mergeCell ref="B34:N34"/>
    <mergeCell ref="B35:N35"/>
    <mergeCell ref="B36:N36"/>
    <mergeCell ref="B37:N37"/>
    <mergeCell ref="B38:N38"/>
    <mergeCell ref="B39:N39"/>
    <mergeCell ref="A60:I60"/>
    <mergeCell ref="B41:N41"/>
    <mergeCell ref="B42:N42"/>
    <mergeCell ref="A47:I47"/>
    <mergeCell ref="A49:I49"/>
    <mergeCell ref="A56:I56"/>
    <mergeCell ref="A4:M4"/>
    <mergeCell ref="A3:M3"/>
    <mergeCell ref="A6:M6"/>
    <mergeCell ref="A23:C23"/>
    <mergeCell ref="A1:T1"/>
    <mergeCell ref="B30:N30"/>
    <mergeCell ref="F8:I8"/>
    <mergeCell ref="J8:T8"/>
    <mergeCell ref="B32:N32"/>
    <mergeCell ref="B33:N33"/>
    <mergeCell ref="A26:C26"/>
    <mergeCell ref="G26:J26"/>
    <mergeCell ref="G23:L23"/>
    <mergeCell ref="G27:M27"/>
    <mergeCell ref="B29:N29"/>
  </mergeCells>
  <conditionalFormatting sqref="M23:M24">
    <cfRule type="containsText" dxfId="3" priority="2" operator="containsText" text="NU">
      <formula>NOT(ISERROR(SEARCH("NU",M23)))</formula>
    </cfRule>
    <cfRule type="containsText" dxfId="2" priority="3" operator="containsText" text="DA">
      <formula>NOT(ISERROR(SEARCH("DA",M23)))</formula>
    </cfRule>
    <cfRule type="containsText" dxfId="1" priority="4" operator="containsText" text="NU">
      <formula>NOT(ISERROR(SEARCH("NU",M23)))</formula>
    </cfRule>
  </conditionalFormatting>
  <conditionalFormatting sqref="E19">
    <cfRule type="cellIs" dxfId="0" priority="1" operator="equal">
      <formula>0</formula>
    </cfRule>
  </conditionalFormatting>
  <pageMargins left="0.25" right="0.25" top="0.75" bottom="0.75" header="0.3" footer="0.3"/>
  <pageSetup paperSize="8" scale="63"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Ana Maria Doru</cp:lastModifiedBy>
  <cp:lastPrinted>2019-05-30T14:15:54Z</cp:lastPrinted>
  <dcterms:created xsi:type="dcterms:W3CDTF">2015-08-05T10:46:20Z</dcterms:created>
  <dcterms:modified xsi:type="dcterms:W3CDTF">2019-05-30T14:15:57Z</dcterms:modified>
</cp:coreProperties>
</file>